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1"/>
  </bookViews>
  <sheets>
    <sheet name="Mitigation measures " sheetId="1" r:id="rId1"/>
    <sheet name="Adaptation measures" sheetId="4" r:id="rId2"/>
    <sheet name="List1" sheetId="6" r:id="rId3"/>
    <sheet name="HV_opatreni_souhrn_tab" sheetId="5" state="hidden" r:id="rId4"/>
    <sheet name="List2" sheetId="2" state="hidden" r:id="rId5"/>
  </sheets>
  <definedNames>
    <definedName name="_xlnm._FilterDatabase" localSheetId="1" hidden="1">'Adaptation measures'!$A$5:$V$23</definedName>
    <definedName name="_xlnm._FilterDatabase" localSheetId="3" hidden="1">HV_opatreni_souhrn_tab!$A$3:$Q$72</definedName>
    <definedName name="_xlnm._FilterDatabase" localSheetId="0" hidden="1">'Mitigation measures '!$A$5:$U$127</definedName>
    <definedName name="Municipal_buildings">List2!$A$13:$A$20</definedName>
    <definedName name="Municipal_fleet">List2!$A$44:$A$48</definedName>
    <definedName name="Private_and_commercial_transport">List2!$A$54:$A$61</definedName>
    <definedName name="Private_transport">List2!$A$55:$A$61</definedName>
    <definedName name="Public_lighting">List2!$A$39:$A$43</definedName>
    <definedName name="Public_transport">List2!$A$49:$A$53</definedName>
    <definedName name="Residential_buildings">List2!$A$32:$A$38</definedName>
    <definedName name="Tertiary_building">List2!$A$22:$A$30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4" l="1"/>
  <c r="L21" i="4"/>
  <c r="L20" i="4"/>
  <c r="L19" i="4"/>
  <c r="L16" i="4"/>
  <c r="L15" i="4"/>
  <c r="L14" i="4"/>
  <c r="L13" i="4"/>
  <c r="L12" i="4"/>
  <c r="L9" i="4"/>
  <c r="L8" i="4"/>
  <c r="L7" i="4"/>
  <c r="L6" i="4"/>
  <c r="L4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6" i="1"/>
  <c r="F12" i="1"/>
  <c r="F11" i="1"/>
  <c r="F10" i="1"/>
  <c r="F9" i="1"/>
  <c r="F8" i="1"/>
  <c r="F7" i="1"/>
  <c r="F6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L3" i="1" l="1"/>
  <c r="B1" i="4"/>
  <c r="B1" i="1"/>
</calcChain>
</file>

<file path=xl/comments1.xml><?xml version="1.0" encoding="utf-8"?>
<comments xmlns="http://schemas.openxmlformats.org/spreadsheetml/2006/main">
  <authors>
    <author>Autor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example: 41°24'12.2"N 2°10'26.5"E</t>
        </r>
      </text>
    </comment>
  </commentList>
</comments>
</file>

<file path=xl/sharedStrings.xml><?xml version="1.0" encoding="utf-8"?>
<sst xmlns="http://schemas.openxmlformats.org/spreadsheetml/2006/main" count="2056" uniqueCount="581">
  <si>
    <t>Funding source</t>
  </si>
  <si>
    <t>Funding priority</t>
  </si>
  <si>
    <t>MEASURE</t>
  </si>
  <si>
    <t>SECTOR</t>
  </si>
  <si>
    <t>Improvement of thermal technical properties of buildings</t>
  </si>
  <si>
    <t>energy saving lightening</t>
  </si>
  <si>
    <t>renewable energy sources</t>
  </si>
  <si>
    <t>fuel change + new heat sources</t>
  </si>
  <si>
    <t>more efficient energy sources</t>
  </si>
  <si>
    <t>heating systems balancing</t>
  </si>
  <si>
    <t>individual heat regulation</t>
  </si>
  <si>
    <t>heat recovery in air conditioning</t>
  </si>
  <si>
    <t>more efficient sources of heat and cold13</t>
  </si>
  <si>
    <t>Replacement of direct heaters for heat pumps</t>
  </si>
  <si>
    <t>improvement of thermal technical properties of buildings</t>
  </si>
  <si>
    <t>replacement of household appliances</t>
  </si>
  <si>
    <t>Automatic dimming systems</t>
  </si>
  <si>
    <t>controlled night shutdown</t>
  </si>
  <si>
    <t>renewable energy sources on public lighting</t>
  </si>
  <si>
    <t>Municipal_buildings</t>
  </si>
  <si>
    <t>Tertiary_building</t>
  </si>
  <si>
    <t>Residential_buildings</t>
  </si>
  <si>
    <t>Electric vehicles + electric chargers</t>
  </si>
  <si>
    <t>Support for non-motorized transport of employees</t>
  </si>
  <si>
    <t>CNG, LPG, hydrogen transport</t>
  </si>
  <si>
    <t>Training for more economical driving</t>
  </si>
  <si>
    <t>CNG buses</t>
  </si>
  <si>
    <t>hydrogen transport</t>
  </si>
  <si>
    <t>electric chargers</t>
  </si>
  <si>
    <t>parking lots</t>
  </si>
  <si>
    <t>bypasses of towns and villages</t>
  </si>
  <si>
    <t>bike paths</t>
  </si>
  <si>
    <t>support for non-motorized transport</t>
  </si>
  <si>
    <t>parking systems</t>
  </si>
  <si>
    <t>bikesharing, carsharing</t>
  </si>
  <si>
    <t>Public_lighting</t>
  </si>
  <si>
    <t>Municipal_fleet</t>
  </si>
  <si>
    <t xml:space="preserve">Public_transport </t>
  </si>
  <si>
    <t xml:space="preserve">Private_transport  </t>
  </si>
  <si>
    <t>Modernization fund</t>
  </si>
  <si>
    <t>European Regional Development Fund (Operational Programme)</t>
  </si>
  <si>
    <t>Recovery and resilience facility</t>
  </si>
  <si>
    <t>European Investment Bank</t>
  </si>
  <si>
    <t>European Bank for Reconstruction and Development</t>
  </si>
  <si>
    <t>LIFE Programme</t>
  </si>
  <si>
    <t>National state funding</t>
  </si>
  <si>
    <t>Other</t>
  </si>
  <si>
    <t>ELENA</t>
  </si>
  <si>
    <t>Energy Performance Contracting</t>
  </si>
  <si>
    <t>Horizone Europe</t>
  </si>
  <si>
    <t>kind of support</t>
  </si>
  <si>
    <t>concept/study</t>
  </si>
  <si>
    <t>project development</t>
  </si>
  <si>
    <t>investment</t>
  </si>
  <si>
    <t>apllicant/beneficiary</t>
  </si>
  <si>
    <t>region</t>
  </si>
  <si>
    <t>Local Authority's own resources</t>
  </si>
  <si>
    <t xml:space="preserve">Adaptation </t>
  </si>
  <si>
    <t>companies owned by the city</t>
  </si>
  <si>
    <t>bank</t>
  </si>
  <si>
    <t>shopping centre</t>
  </si>
  <si>
    <t>school</t>
  </si>
  <si>
    <t>governemental building</t>
  </si>
  <si>
    <t>health care service</t>
  </si>
  <si>
    <t>accomodation services</t>
  </si>
  <si>
    <t>households</t>
  </si>
  <si>
    <t xml:space="preserve"> owners of transport infrastructure</t>
  </si>
  <si>
    <t>enterprises established by a municipality or city</t>
  </si>
  <si>
    <t>public entities and organizational units of the state</t>
  </si>
  <si>
    <t>Association of unit owners of an existing apartment building</t>
  </si>
  <si>
    <t>Authorized unit owner</t>
  </si>
  <si>
    <t>Owners of existing apartment buildings</t>
  </si>
  <si>
    <t>other</t>
  </si>
  <si>
    <t>Opening-closing date</t>
  </si>
  <si>
    <t>Country:</t>
  </si>
  <si>
    <t>Municipality:</t>
  </si>
  <si>
    <t>Short description of the action</t>
  </si>
  <si>
    <t>Total implementation costs (€)</t>
  </si>
  <si>
    <t>Total energy savings:</t>
  </si>
  <si>
    <t>Total investment costs (€):</t>
  </si>
  <si>
    <t>Name of the action</t>
  </si>
  <si>
    <t>No.</t>
  </si>
  <si>
    <t>municipality</t>
  </si>
  <si>
    <t>Name of the apllicant</t>
  </si>
  <si>
    <t>Estimated funding  (€)</t>
  </si>
  <si>
    <t>Opening-closing date of the call</t>
  </si>
  <si>
    <t>Main vulnerable population groups targeted</t>
  </si>
  <si>
    <t>Main sectors addressed</t>
  </si>
  <si>
    <t>climate hazards</t>
  </si>
  <si>
    <t>extreme heat</t>
  </si>
  <si>
    <t>extreme cold</t>
  </si>
  <si>
    <t>heavy precipitation</t>
  </si>
  <si>
    <t>floods/sea level rise</t>
  </si>
  <si>
    <t>droughts and water scarcity</t>
  </si>
  <si>
    <t>storms</t>
  </si>
  <si>
    <t>mass movement</t>
  </si>
  <si>
    <t>wild fires</t>
  </si>
  <si>
    <t>chemical change</t>
  </si>
  <si>
    <t>biological hazard</t>
  </si>
  <si>
    <t>women and girls</t>
  </si>
  <si>
    <t>youth</t>
  </si>
  <si>
    <t>elderly</t>
  </si>
  <si>
    <t>children</t>
  </si>
  <si>
    <t>marginalized groups</t>
  </si>
  <si>
    <t>persons with disabilities</t>
  </si>
  <si>
    <t>MITIGATION ACTIONS</t>
  </si>
  <si>
    <t>persons with chronis diseases</t>
  </si>
  <si>
    <t>buildings</t>
  </si>
  <si>
    <t>transport</t>
  </si>
  <si>
    <t xml:space="preserve">energy </t>
  </si>
  <si>
    <t>water</t>
  </si>
  <si>
    <t>waste</t>
  </si>
  <si>
    <t>land and use planning</t>
  </si>
  <si>
    <t>agriculture and forestry</t>
  </si>
  <si>
    <t>environment and bioversity</t>
  </si>
  <si>
    <t>health</t>
  </si>
  <si>
    <t>civil protection and emergency</t>
  </si>
  <si>
    <t>tourism</t>
  </si>
  <si>
    <t>education</t>
  </si>
  <si>
    <t>ICT</t>
  </si>
  <si>
    <t>ADAPTATION ACTIONS</t>
  </si>
  <si>
    <t>Renewable energy production [MWh]</t>
  </si>
  <si>
    <r>
      <t>CO</t>
    </r>
    <r>
      <rPr>
        <b/>
        <vertAlign val="subscript"/>
        <sz val="11"/>
        <color theme="4" tint="-0.499984740745262"/>
        <rFont val="Calibri"/>
        <family val="2"/>
        <charset val="238"/>
        <scheme val="minor"/>
      </rPr>
      <t>2</t>
    </r>
    <r>
      <rPr>
        <b/>
        <sz val="11"/>
        <color theme="4" tint="-0.499984740745262"/>
        <rFont val="Calibri"/>
        <family val="2"/>
        <charset val="238"/>
        <scheme val="minor"/>
      </rPr>
      <t xml:space="preserve"> emissions saving [t] </t>
    </r>
  </si>
  <si>
    <t>Energy savings  [MWh]</t>
  </si>
  <si>
    <t>Location
(GPS coordinates: degrees, minutes, and seconds (DMS)</t>
  </si>
  <si>
    <t>Expected start of the implementation (year)</t>
  </si>
  <si>
    <t>Expected end of the implementation (year)</t>
  </si>
  <si>
    <t>Sector (select)</t>
  </si>
  <si>
    <t>Area of intervention (select)</t>
  </si>
  <si>
    <t>Date of application</t>
  </si>
  <si>
    <t>Apllicant (select)</t>
  </si>
  <si>
    <t>Kind of support (select)</t>
  </si>
  <si>
    <t>Source of funding (select)</t>
  </si>
  <si>
    <t>Main climate hazards addressed (select)</t>
  </si>
  <si>
    <t>Main vulnerable population groups targeted (select)</t>
  </si>
  <si>
    <t>Main sectors addressed (select)</t>
  </si>
  <si>
    <t>web link to the source of funding</t>
  </si>
  <si>
    <t>Czech Republic</t>
  </si>
  <si>
    <t>OP ŽP - Opatření 1.3.4 Zakládání a obnova veřejné sídelní zeleně
IROP - Specifický cíl 2.2: Posilování ochrany a zachování přírody, biologické 
rozmanitosti a zelené infrastruktury, a to i v městských oblastech, 
a omezování všech forem znečištění
Národní program Životního prostředí - 5.4.A – Zakládání a obnova ploch zeleně včetně doprovodných vodních 
prvků přírodě blízkého charakteru a realizace opatření k zajištění 
podmínek pro existenci volně žijících živočichů v sídlech, Výzva č. 4/2021: Výsadba stromů - individuální projekty</t>
  </si>
  <si>
    <t>https://www.opzp.cz/opzp-2021-2027/</t>
  </si>
  <si>
    <t>-</t>
  </si>
  <si>
    <t>https://www.narodniprogramzp.cz/nabidka-dotaci/</t>
  </si>
  <si>
    <t>Czech republic</t>
  </si>
  <si>
    <t>Obměna starých plynových kotlů v domácnostech</t>
  </si>
  <si>
    <t>Výměna osvětlení za LED v domácnostech</t>
  </si>
  <si>
    <t>Obměna domácích elektrospotřebičů</t>
  </si>
  <si>
    <t>Náhrada přímotopů TČ v domácnostech</t>
  </si>
  <si>
    <t>Náhrada přímotopů TČ v terciéru</t>
  </si>
  <si>
    <t>Nastavení regulace, IRC ventily, dodržování teplot,</t>
  </si>
  <si>
    <t>Výměna osvětlení za LED</t>
  </si>
  <si>
    <t>Zlepšení tepelně technických vlastností objektů</t>
  </si>
  <si>
    <t>Regulace systému větrání a klimatizace</t>
  </si>
  <si>
    <t>Výměna zdrojů tepla (zemní plyn - kondenzační kotle)</t>
  </si>
  <si>
    <t>FVE na střechy budov terciární sektor</t>
  </si>
  <si>
    <t>FVE elektrány na střechách obytných budov</t>
  </si>
  <si>
    <t>Nová zelená úsporám</t>
  </si>
  <si>
    <t>Nová zelená úsporám 
NZU-RD - 1/2021   Nová zelená úsporám - Rodinné domy</t>
  </si>
  <si>
    <t xml:space="preserve"> 12.10.2021 - 30.06.2025</t>
  </si>
  <si>
    <t>Nová zelená úsporám
NZU-BD - 2/2021   Nová zelená úsporám - Bytové domy</t>
  </si>
  <si>
    <t>/</t>
  </si>
  <si>
    <t>1. 12. 2021 - 30. 9. 2022</t>
  </si>
  <si>
    <t>Národní plán obnovy - Výzva č. 12/2021: Energetické úspory veřejných budov</t>
  </si>
  <si>
    <t>35 % pro fotovoltaické systémy
50 % pro systém akumulace mimo území hlavního města Prahy
45 % pro systém akumulace na území hlavního města Prahy</t>
  </si>
  <si>
    <t>OPŽP - 1.výzva Výměna nevyhovujících spalovacích zdrojů na tuhá paliva – výměna kotlů pro nízkopříjmové domácnosti - Specifický cíl 1.2, Opatření 1.2.3</t>
  </si>
  <si>
    <t>25.2.2022-
30.6.2022</t>
  </si>
  <si>
    <t>100% způsobilých výdajů</t>
  </si>
  <si>
    <t>Hradecký venkov</t>
  </si>
  <si>
    <t>Zlepšení tepelnětechnických vlastností rodinných domů</t>
  </si>
  <si>
    <t>Zlepšení tepelnětechnických vlastností bytových domů</t>
  </si>
  <si>
    <t>Vytěsnění 50% zbývajícího uhlí z domácností</t>
  </si>
  <si>
    <t>Výměna zbývajících svítidel za LED MŠ a ZŠ Libčany</t>
  </si>
  <si>
    <t>Výměna zbývajících svítidel za LED MŠ a ZŠ Dubenec</t>
  </si>
  <si>
    <t>Výměna zbývajících svítidel za LED ZŠ a MŠ Praskačka</t>
  </si>
  <si>
    <t>Rekonstrukce obecního úřadu v obci Račice nad Trotinou</t>
  </si>
  <si>
    <t>Kompletní revitalizace objektu MŠ v obci Číbuz č.p. 20</t>
  </si>
  <si>
    <t>Kompletní revitalizace objektu Obecního úřadu č.p. 32 Skalice</t>
  </si>
  <si>
    <t>Revitalizace zámku Dolní Přím č.p. 1</t>
  </si>
  <si>
    <t>Revitalizace MŠ v obci Heřmanice č.p.4</t>
  </si>
  <si>
    <t>Kompletní revitalizace objektu v obci Suchá č.p. 46</t>
  </si>
  <si>
    <t>Rekonstrukce MŠ č.p.70 v obci Neděliště</t>
  </si>
  <si>
    <t>Rekonstrukce objektu s č.p.31 v obci Kratonohy</t>
  </si>
  <si>
    <t>Rekonstrukce HZ č.p.158 v obci Velichovky</t>
  </si>
  <si>
    <t>Rekonstrukce OÚ č.p.42 v obci Hrádek</t>
  </si>
  <si>
    <t>Rekonstrukce OÚ č.p.117 v obci Osice</t>
  </si>
  <si>
    <t>Rekonstrukce OÚ+MŠ č.p.100 v obci Roudnice</t>
  </si>
  <si>
    <t>Rekonstrukce objektu s č.p.3 v obci Lanžov</t>
  </si>
  <si>
    <t>Kompletní revitalizace MŠ a ZŠ v obci Mžany</t>
  </si>
  <si>
    <t>Zateplení MŠ a ZŠ Libčany</t>
  </si>
  <si>
    <t>Revitalizace objektu Zdravotního střediska Hoříněves</t>
  </si>
  <si>
    <t>Zateplení objektu knihovna Žíželeves</t>
  </si>
  <si>
    <t>Solární elektrárna na budovách obce Sovětice</t>
  </si>
  <si>
    <t>Solární elektrárna na budově Račice nad trotinou</t>
  </si>
  <si>
    <t>Solární elektrárna na objekt MŠ v obci Číbuz č.p. 20</t>
  </si>
  <si>
    <t>Solární elektrárna na objekt č.p. 10 v obci Pšánky</t>
  </si>
  <si>
    <t>Solární elektrárna na objekt MŠ č.p. 4 v obci Heřmanice</t>
  </si>
  <si>
    <t>Solární elektrárna na objekt OÚ č.p. 83 v obci Nechanice</t>
  </si>
  <si>
    <t>Solární elektrárna na objekty ZŠ a MŠ, ulice Školská v obci Nechanice</t>
  </si>
  <si>
    <t>Solární elektrárna na objekt ZŠ a MŠ, ulice Pražská 2 v obci Nechanice</t>
  </si>
  <si>
    <t>Solární elektrárna na objekt stadionu VSA č.p. 506 v obci Nechanice</t>
  </si>
  <si>
    <t>Solární elektrárna na objekt MŠ č.p.70 v obci Neděliště</t>
  </si>
  <si>
    <t>Solární elektrárna na objekt Kulturního domu v obci Hněvčeves</t>
  </si>
  <si>
    <t>Solární elektrárna na objekt ZŠ č.p.30 v obci Dohalice</t>
  </si>
  <si>
    <t>Solární elektrárna na budově č.p. 31 v obci Kratonohy</t>
  </si>
  <si>
    <t>Solární elektrárna na budově HZ č.p. 158 v obci Velichovky</t>
  </si>
  <si>
    <t>Solární elektrárna na budově OÚ č.p. 42 v obci Hrádek</t>
  </si>
  <si>
    <t>Solární elektrárna na budově OÚ č.p. 117 v obci Osice</t>
  </si>
  <si>
    <t>Solární elektrárna na budově MŠ+ZŠ č.p. 42 v obci Osice</t>
  </si>
  <si>
    <t>Solární elektrárna na budově OÚ č.p. 32 v obci Vilantice</t>
  </si>
  <si>
    <t>Solární elektrárna na budově OÚ č.p. 40 v obci Urbanice</t>
  </si>
  <si>
    <t>Solární elektrárna na budově MŠ č.p. 100 v obci Roudnice</t>
  </si>
  <si>
    <t>Solární elektrárna na budově HZ v obci Roudnice</t>
  </si>
  <si>
    <t>Solární elektrárna na budově OU č.p. 1 v obci Kunčice</t>
  </si>
  <si>
    <t>Solární elektrárna na budově OU+MŠ č.p. 2 v obci Lanžov</t>
  </si>
  <si>
    <t>Solární elektrárna na budově OU+školy č.p. 83 v obci Lochenice</t>
  </si>
  <si>
    <t>Solární elektrárna na budově OU č.p. 18 v obci Mokrovousy</t>
  </si>
  <si>
    <t>Solární elektrárna na budově OU č.p. 50 v obci Lhota pod Libčany</t>
  </si>
  <si>
    <t>Solární elektrárna na budově MŠ a ZŠ č.p. 46 v obci Lhota pod Libčany</t>
  </si>
  <si>
    <t>Solární elektrárna na budově č.p. 70 v obci Lhota pod Libčany</t>
  </si>
  <si>
    <t>Solární elektrárna na budově Centra integrovaných služeb</t>
  </si>
  <si>
    <t>Solární elektrárna na budově Knihovny Žíželeves</t>
  </si>
  <si>
    <t>Rekonstrukce zbývající části VO Heřmanice</t>
  </si>
  <si>
    <t>Rekonstrukce VO Hněvčeves</t>
  </si>
  <si>
    <t>Rekonstrukce VO Hrádek</t>
  </si>
  <si>
    <t>Rekonstrukce VO Kratonohy</t>
  </si>
  <si>
    <t>Rekonstrukce VO Kunčice</t>
  </si>
  <si>
    <t>Rekonstrukce VO Lhota pod Libčany</t>
  </si>
  <si>
    <t>Rekonstrukce VO Mžany</t>
  </si>
  <si>
    <t>Rekonstrukce VO Pšánky</t>
  </si>
  <si>
    <t>Rekonstrukce VO Skalice</t>
  </si>
  <si>
    <t>Rekonstrukce VO Sovětice</t>
  </si>
  <si>
    <t>Libčany</t>
  </si>
  <si>
    <t>Dubenec</t>
  </si>
  <si>
    <t>Praskačka</t>
  </si>
  <si>
    <t>Skalice</t>
  </si>
  <si>
    <t>Neděliště</t>
  </si>
  <si>
    <t>Kratonohy</t>
  </si>
  <si>
    <t>Velichovky</t>
  </si>
  <si>
    <t>Hrádek</t>
  </si>
  <si>
    <t>Osice</t>
  </si>
  <si>
    <t>Roudnice</t>
  </si>
  <si>
    <t>Račice nad Trotinou</t>
  </si>
  <si>
    <t>Číbuz</t>
  </si>
  <si>
    <t>Dolní Přím</t>
  </si>
  <si>
    <t>Heřmanice</t>
  </si>
  <si>
    <t>Suchá</t>
  </si>
  <si>
    <t>Lanžov</t>
  </si>
  <si>
    <t>Mžany</t>
  </si>
  <si>
    <t>Hoříněves</t>
  </si>
  <si>
    <t>Žíželeves</t>
  </si>
  <si>
    <t>Sovětice</t>
  </si>
  <si>
    <t>Pšánky</t>
  </si>
  <si>
    <t>Nechanice</t>
  </si>
  <si>
    <t>Hněvčeves</t>
  </si>
  <si>
    <t>Dohalice</t>
  </si>
  <si>
    <t>Vilantice</t>
  </si>
  <si>
    <t>Urbanice</t>
  </si>
  <si>
    <t>Kunčice</t>
  </si>
  <si>
    <t>Lochenice</t>
  </si>
  <si>
    <t>Mokrovousy</t>
  </si>
  <si>
    <t>Lhota pod Libčany</t>
  </si>
  <si>
    <t>až 200 tis. Kč</t>
  </si>
  <si>
    <t>600 – 3 800 
Kč/m2</t>
  </si>
  <si>
    <t>35-140 tis. Kč</t>
  </si>
  <si>
    <t>700 – 3 800 Kč/m2</t>
  </si>
  <si>
    <t>Výše dotace činí 30 Kč na 1 ušetřenou KWh.</t>
  </si>
  <si>
    <t>5.5.2022-30.6.2023</t>
  </si>
  <si>
    <t xml:space="preserve">Výzva č. NPO 1/2022 Rekonstrukce veřejného osvětlení - Komponenta 2.2.2 </t>
  </si>
  <si>
    <t>Komponenta 2.3; I. Výzva Fotovoltaické systémy s/bez akumulace</t>
  </si>
  <si>
    <t>22. 3. 2022 - 31.8.2022</t>
  </si>
  <si>
    <t>07/2022-05/2023</t>
  </si>
  <si>
    <t>Operační program Životní prostředí, 1.1.2 Snížení energetické náročnosti/zvýšení účinnosti technologických procesů(Energetické úspory ve veřejné infrastruktuře (zvláště gastro a prádelenský provoz  ve zdravotnictví, školství a sociálních službách)</t>
  </si>
  <si>
    <t>OP Technologie a aplikace pro konkurenceschopnost, výzva Úspory energie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</si>
  <si>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</si>
  <si>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</si>
  <si>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</si>
  <si>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</si>
  <si>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</si>
  <si>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</si>
  <si>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</si>
  <si>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</si>
  <si>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</si>
  <si>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</si>
  <si>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</si>
  <si>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</si>
  <si>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</si>
  <si>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</si>
  <si>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</si>
  <si>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</si>
  <si>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</si>
  <si>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</si>
  <si>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</si>
  <si>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</si>
  <si>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</si>
  <si>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</si>
  <si>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</si>
  <si>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</si>
  <si>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</si>
  <si>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</si>
  <si>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</si>
  <si>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</si>
  <si>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</si>
  <si>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</si>
  <si>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</si>
  <si>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</si>
  <si>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</si>
  <si>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</si>
  <si>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</si>
  <si>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</si>
  <si>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</si>
  <si>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D01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</si>
  <si>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</si>
  <si>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</si>
  <si>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</si>
  <si>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</si>
  <si>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</si>
  <si>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</si>
  <si>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</si>
  <si>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</si>
  <si>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</si>
  <si>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</si>
  <si>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</si>
  <si>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</si>
  <si>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</si>
  <si>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</si>
  <si>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</si>
  <si>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</si>
  <si>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</si>
  <si>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</si>
  <si>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</si>
  <si>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</si>
  <si>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</si>
  <si>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</si>
  <si>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</si>
  <si>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</si>
  <si>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</si>
  <si>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</si>
  <si>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</si>
  <si>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</si>
  <si>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</si>
  <si>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</si>
  <si>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Název opatření</t>
  </si>
  <si>
    <t>Souřadnice GPS</t>
  </si>
  <si>
    <t>Fotografie</t>
  </si>
  <si>
    <t>Popis opatření</t>
  </si>
  <si>
    <t>Roční energetické přínosy</t>
  </si>
  <si>
    <t xml:space="preserve">Roční úspora emisí </t>
  </si>
  <si>
    <t>Rizika</t>
  </si>
  <si>
    <t>Období realizace</t>
  </si>
  <si>
    <t>Z toho výše dotace</t>
  </si>
  <si>
    <t>Uplatnění vůči dopadům změny klimatu</t>
  </si>
  <si>
    <t>list</t>
  </si>
  <si>
    <t>Souhrn z listů souboru HV_opatření</t>
  </si>
  <si>
    <t>Optimalizace vodního režimu v k.ú. Sovětice a Horní Černůtky</t>
  </si>
  <si>
    <t>50.3069992N, 15.7067928E</t>
  </si>
  <si>
    <t>Obec Sovětice plánuje v nadcházejících letech realizovat projekt, který zahrnuje výstavbu protipovodňových opatření a revitalizaci místního bezejmenného vodního toku. V návrhu revitalizace bude původní koryto ve vybraných úsecích zasypáno a bude vybudováno nové meandrující koryto, které bude mít přírodně blízký profil. Revitalizace toku bude doplněna o skupinu různě velkých tůní, které budou zvyšovat retenční schopnost. Součástí výstavby budou i dva biologické rybníky.</t>
  </si>
  <si>
    <t>2024-2025</t>
  </si>
  <si>
    <t>snížení spotřeby energie</t>
  </si>
  <si>
    <t>snížení rizik spojených s vlnami horka, městským tepelným ostrovem</t>
  </si>
  <si>
    <t>zadržování a využití vody v městské části</t>
  </si>
  <si>
    <t>zlepšení prostředí ve veřejných budovách (i mitigační opatření)</t>
  </si>
  <si>
    <t>snížení rizik spojených s využíváním veřejné dopravy</t>
  </si>
  <si>
    <t>Stínící prvky dětského hříště v obci Sovětice</t>
  </si>
  <si>
    <t>50.3069044N, 15.7066117E</t>
  </si>
  <si>
    <t>Mezi objekty Obecního úřadu a Hasičské zbrojnice v obci Sovětice na parcele 30/1 se nachází dětské hřiště. Projekt zahrnuje realizaci stínících prvků, které budou eliminovat přehřívání hřiště v letním období a dojde tak ke zlepšení tepelné pohody na dětském hřišti. Součástí bude výstavba vodních a mlžících prvků.</t>
  </si>
  <si>
    <t>Revitalizace dětského hříště v obci Račice nad Trotinou</t>
  </si>
  <si>
    <t>50.3154189N, 15.7962378E</t>
  </si>
  <si>
    <t xml:space="preserve">Projekt zahrnuje rozšíření dětského hřiště v obci Račice nad Trotinou, které je dispozičně koncipováno na pozemku st. 48 místního hostince a hasičské zbrojnice. Projekt bude zahrnovat jak instalaci nových herních prvků, tak realizaci stínících prvků a osazení mlžících prvků a pítek. </t>
  </si>
  <si>
    <t>Výsadba zeleně v okolí koupaliště v obci Račice nad Trotinou</t>
  </si>
  <si>
    <t>50.3159653N, 15.7919381E</t>
  </si>
  <si>
    <t>U místního koupaliště v obci Račice nad Trotinou se nachází nevyužitá zelená plocha o velikosti cca 12 arů, číslo pozemku 753/18. Projekt zahrnuje výsadbu zeleně a rozšíření dětského hřiště.</t>
  </si>
  <si>
    <t>Obec Skalice - posílní funkčních parametrů územního systému ekologické stability v k.ú. Sklaička nad Labem</t>
  </si>
  <si>
    <t>Projekt se zaměřuje na terénní a vegetační úpravy na pozemních v k. ú. Skalička nad Labem. Stavba se skládá ze tří samostatných stavebních objektů. 1) SO 01 Horní písník – LBK 119/1 - Základ stavebního objektu tvoří objekt opuštěné pískovny jihovýchodně od části obce Skalička. Stavební objekt je umístěn na pozemky v k. ú. Skalička nad Labem p. č. 1460, 1440 a 1484 a v k. ú. Skalice u Smiřic p. č. 1567.2) SO 02 Biokoridor – LBK 119/1 - Jedná se o část biokoridoru, propojující horní a dolní písník (SO 01 a SO 03) na pozemcích p. č. 1345, 1392 a 1397 v k. ú. Skalička nad Labem jihovýchodně od části obce Skalička. 3) SO 03 Dolní písník – LBK 119/1 - Základ stavebního objektu tvoří objekt opuštěné pískovny jižně od části obce Skalička. Stavební objekt je umístěn na pozemky v k. ú. Skalička nad Labem p. č. 1456 a 1469. Oba pozemky jsou v KN vedeny jako lesní (PUPFL).</t>
  </si>
  <si>
    <t>2023-2024</t>
  </si>
  <si>
    <t>dotaz</t>
  </si>
  <si>
    <t>Revitalizace návsi v obci Skalice</t>
  </si>
  <si>
    <t>50.2754119N, 15.8700394E</t>
  </si>
  <si>
    <t>Projekt se zaměřuje na revitalizaci návsi v obci Skalice. V rámci projektu zrekonstruováno stávající dětské hřiště, budou osazeny nové herní prvky, bude vybudována odpočinková zóna a zrevitalizován místní rybník.</t>
  </si>
  <si>
    <t>Dotaz</t>
  </si>
  <si>
    <t>Sportovní areál Probluz</t>
  </si>
  <si>
    <t>50.2415339N, 15.7147272E</t>
  </si>
  <si>
    <t>Projekt zahrnuje výstavbu multifunkčního hřiště v obci Probluz, Dolní Přím. Hřiště o velikosti 4 000 m2 bude postaveno na parc. č. 429/1. Na zastavěné ploše bude vybudováno multifunkční hřiště na míčové hry, skatepark, workoutové hřiště s parkourem a boulderingem. Okolo celého hřiště povede in-line dráha v délce 250 m.</t>
  </si>
  <si>
    <t>2022-2023</t>
  </si>
  <si>
    <t>Revitalizace dětského hřiště v MŠ v obci Heřmanice</t>
  </si>
  <si>
    <t>50.3795969N, 15.9190111E</t>
  </si>
  <si>
    <t>Projekt zahrnuje rozšíření dětského hřiště na pozemku 625/1 Mateřské školky v obci Heřmanice. Projekt bude zahrnovat jak instalaci nových herních prvků, tak realizaci stínících prvků a osazení vodní technologie a pítek. Součástí bude výstavba pergoly, kde si budou moci děti hrát a v létě se ukryjí před sluncem.</t>
  </si>
  <si>
    <t>Revizalizace návsi "Pod lipami" v obci Tůně</t>
  </si>
  <si>
    <t>50.2575636N, 15.6444281E
50.2575636N, 15.6444281E</t>
  </si>
  <si>
    <t>V obci Tůně na parc. č. 462 se nachází prostor, který je místními obyvateli využíván pro společenské akce v letních měsících. V rámci projektu navrhujeme revitalizaci této části obce, která bude zahrnovat výstavbu nového pódia se zastřešením a vybudování nové odpočinkové zóny.</t>
  </si>
  <si>
    <t>Revitalizace dětského hřiště v obci Hněvčeves</t>
  </si>
  <si>
    <t>50.3149294N, 15.7142200E</t>
  </si>
  <si>
    <t>Projekt zahrnuje rozšíření dětského hřiště na pozemku č.287/10 v obci Hněvčeves. Projekt bude zahrnovat jak instalaci nových herních prvků, tak realizaci stínících prvků a osazení vodní technologie a pítek. Součástí bude výsadba nové zeleně.</t>
  </si>
  <si>
    <t>Revitalizace dětského hřiště v obci Kratonohy</t>
  </si>
  <si>
    <t>Projekt se zaměřuje na rekonstrukci a rozšíření dětského hřiště na pozemku č.114 v obci Kratonohy. Projekt bude zahrnovat jak instalaci nových herních prvků, tak realizaci stínících prvků a osazení vodní technologie a pítek. Součástí bude výsadba nové zeleně a vybudováníodpočinkové zóny.</t>
  </si>
  <si>
    <t>Výstavba sportovního areálu v obci Velichovky</t>
  </si>
  <si>
    <t>50.3560375N, 15.8320589E</t>
  </si>
  <si>
    <t>V obci Velichovky na pozemku 88/5 bude vybudován sportovní areál, který bude primárně využívaný místními obyvateli. V prostoru víceúčelového sportovního areálu je navržena běžecká rovinka, sektor skoku dalekého a víceúčelové sportovní hřiště s mantinely.
U víceúčelového sportovního hřiště budou instalovány stožáry umělého osvětlení, které nahradí stávající osvětlení v nevyhovujícím stavu. Vedle víceúčelového sportovního hřiště bude na jeho jihozápadní straně umístěn objekt technického zázemí se sociálním zařízením a šatnami. 
Pro atletiku bude vybudována nová běžecká dráha - sprinterská rovinka délky 115m. Doskočiště skoku dalekého je umístěno na východní straně, vedle atletické rovinky. Vedle atletické rovinky bude umístěno víceúčelové hřiště s hokejovými mantinely a umělým osvětlením. Celkový rozměr navrženého hřiště je 56x26m. Hřiště je v rozích zaoblené s vnitřním rádiem 8m. Vedle víceúčelového hřiště bude umístěn objekt technického zázemí, půdorysného rozměru 17,5 x 7,5m při výšce atiky 4,00m.</t>
  </si>
  <si>
    <t>Revizalizace návsi v obci Hrádek</t>
  </si>
  <si>
    <t>50.2186450N, 15.6762428E
50.2575636N, 15.6444281E</t>
  </si>
  <si>
    <t xml:space="preserve"> V obci Hrádek na parc. č. st. 15 je situovaný objekt s č. p. 9, který je v dezolátním stavu. Obec plánuje tuto stavbu zdemolovat a vystavět relaxační zónu. V rámci projektu bude vybudována relaxační zóna, která by měla odrážet dobu Josefa Lady. Bude vybudována odpočinková zóna, malý rybníček a vysázeny topoly a vrby.</t>
  </si>
  <si>
    <t>Multifunční hřiště v obci Hrádek</t>
  </si>
  <si>
    <t>50.2203092N, 15.6716586E</t>
  </si>
  <si>
    <t xml:space="preserve">V rámci projektu bude zrealizováno multifunční hřiště na parc. č. 475/4 v obci Hrádek. </t>
  </si>
  <si>
    <t>Dětské hřiště v obci Stračovská Lhota</t>
  </si>
  <si>
    <t>V obci Stračovská Lhota na parc. č. st. 389 bude vybudováno nové dětské hřiště. V rámci projektu budou instalovány tyto herní prvky: celokovová herní sestava se skluzavkou, šikmou lezeckou stěnou s horolezeckými chyty,
šikmým tyčovým výlezem, nášlapným výlezem, lanovým mostem, dvojhoupačkou a stříškami; domeček; lanový prvek; houpadlo na pružině Medvěd; kolotoč na sezení a pískoviště.</t>
  </si>
  <si>
    <t>Revitalizace dětského hřiště v MŠ č.p. 100 v obci Mžany</t>
  </si>
  <si>
    <t>50.2982236N, 15.6772261E</t>
  </si>
  <si>
    <t xml:space="preserve">Projekt zahrnuje revitalizaci a rozšíření dětského hřiště na pozemku č. 428/1 Mateřské školky č. p. 100 v obci Mžany. Projekt bude zahrnovat jak instalaci nových herních prvků, tak realizaci stínících prvků a osazení vodní technologie a pítek. </t>
  </si>
  <si>
    <t>Relaxační zóna na pozemnu "písáku" v obci Lhota pod Libčany</t>
  </si>
  <si>
    <t>50.1740911N, 15.6972783E</t>
  </si>
  <si>
    <t>Na parcele č. 410 v obci Lhota pod Libčany na pozemku "písáku" je plánovaná výstavba relaxační a rehabilitační zóny. V rámci projektu by měla být vybudována odpočinková zóna, včetně čolkoviště, žaboviště a naučné stezky.</t>
  </si>
  <si>
    <t>50.3161736N, 15.7959375E</t>
  </si>
  <si>
    <t xml:space="preserve">Projekt je zaměřen na snížení energetické náročnosti obecního úřadu na adrese Račice nad Trotinou 70, 50303 Račice nad Trotinou. Budova OÚ stojí na parcele st. 69, k.ú: Račice nad Trotinou (737381). Zastavěná plocha 245 m2.  Jedná se o starší tradičně zděnou dvoupodlažní budovu s valbovou a rovnou střechou. 
Rekonstrukce OÚ zahrnuje výměnu oken a zateplení střechy resp. stropu do půdy. Po realizaci navržených opatření budou konstrukce objektu splňovat požadavky normy ČSN 730540-2 (2011).
</t>
  </si>
  <si>
    <t>6 MWh/rok</t>
  </si>
  <si>
    <t>1 t CO2/rok</t>
  </si>
  <si>
    <t>Výše energetické úspory je přímo ovlivněna provozem, obsazeností a užíváním budovy.</t>
  </si>
  <si>
    <t>2023/2024</t>
  </si>
  <si>
    <t>50.2833472N, 15.8848600E</t>
  </si>
  <si>
    <t xml:space="preserve">Projekt je zaměřen na snížení energetické náročnosti objektu Mateřské školy na adrese Číbuz č. p. 50. Budova  stojí na parcele st. 5.  Jedná se o objekt s dvěmi nadzemními podlažími a vestavěným podkrovím. V objektu jsou situovány prostory školky a 3 byty. Objekt je zděný z CPP, zastřešený valbovou střechou s vikýři. Okna plastová s izolačním dvojsklem. Vytápění prostor Mateřské školy pomocí el. přímotopů a akumulačních kamen. Bytové jednotky jsou vytápěny lokálními plynovými kotli. 
Celková revitalizace objektu zahrnuje odizolování objektu vůči vlhkosti, zateplení obvodových stěn, zateplení střechy, zateplení stropu do nevyužívaných prostor půdy a výměnu zdroje tepla školky za plynový zdroj včetně realizace otopné soustavy. Po realizaci navržených opatření budou konstrukce objektu splňovat požadavky normy ČSN 730540-2 (2011).
</t>
  </si>
  <si>
    <t>42 MWh/rok</t>
  </si>
  <si>
    <t>28 t CO2/rok</t>
  </si>
  <si>
    <t>50.2766272N, 15.8730622E</t>
  </si>
  <si>
    <t xml:space="preserve">Projekt je zaměřen na snížení energetické náročnosti objektu Obecního úřadu č.p. 32 v obci Skalice. Budova  stojí na parcele st.40. Zastavěná plocha objektu 126 m2.  Jedná se o přízemní objekt, který je využívaný jako obecní úřad a knihovna. Objekt je zděný, zastřešený plochou střechou. Vytápění elektrickými přímotopy. 
Celková revitalizace objektu zahrnuje odizolování objektu vůči vlhkosti, zateplení obvodových stěn, zateplení střechy a výměnu otvorových výplní. Po realizaci navržených opatření budou konstrukce objektu splňovat požadavky normy ČSN 730540-2 (2011).
</t>
  </si>
  <si>
    <t>9 MWh/rok</t>
  </si>
  <si>
    <t>8 t CO2/rok</t>
  </si>
  <si>
    <t>50.2392636N, 15.7056406E</t>
  </si>
  <si>
    <t>Zámek v obci Dolní Přím je historický objekt ležící na parcele st.2. Budova je využívána jako obecní úřad a knihovna. V minulosti byla zrekonstruovaná střecha a byla vyměněna cca 1/3 oken.Vytápění využívaných prostor pomocí elektrických přímotopů. 
Navrhovaná revitalizace zahrnuje opravu fasády a výměnu zbývajících oken. Po realizaci navržených opatření budou konstrukce objektu splňovat požadavky normy ČSN 730540-2 (2011).</t>
  </si>
  <si>
    <t>30 MWh/rok</t>
  </si>
  <si>
    <t>26 t CO2/rok</t>
  </si>
  <si>
    <t>50.3795967N, 15.9190111E</t>
  </si>
  <si>
    <t xml:space="preserve">Projekt je zaměřen na snížení energetické náročnosti objektu Mateřské školy č.p. 4 v obci Heřmanice. Budova  stojí na parcele st.17. Zastavěná plocha objektu 471 m2.  Jedná se o přízemní zděný objekt, zastřešený plochou střechou. Vytápění je řešeno pomocí dvojice starých plynových kotlů. V roce 2013 byl zateplen obvodový plášť a byly vyměněny otvorové výplně. 
Revitalizace objektu zahrnuje rekonstrukci a zateplení ploché střechy a výměnu původních plynových kotlů za kondenzační kotel. Po realizaci navržených opatření budou konstrukce objektu splňovat požadavky normy ČSN 730540-2 (2011).
</t>
  </si>
  <si>
    <t>18 MWh/rok</t>
  </si>
  <si>
    <t>4 t CO2/rok</t>
  </si>
  <si>
    <t>50.2731525N, 15.6353406E</t>
  </si>
  <si>
    <t>Projekt zahrnuje kompletní rekonstrukci objektu s č.p. 46 v obci Suchá - Nechanice. Objekt se nachází na parc. č. st. 15. 
Revitalizace objektu bude zahrnovat zateplení obvodového pláště, zateplení stropu do půdy, novou střechu a výměnu otvorových výplní. Dále instalaci kondenzačního plynového kotle včetně realizace nové otopné soustavy. Po realizaci navržených opatření budou konstrukce objektu splňovat požadavky normy ČSN 730540-2 (2011).</t>
  </si>
  <si>
    <t>50 MWh/rok</t>
  </si>
  <si>
    <t>22 t CO2/rok</t>
  </si>
  <si>
    <t>50.2760372N, 15.7873217E</t>
  </si>
  <si>
    <t xml:space="preserve">Projekt je zaměřen na snížení energetické náročnosti Mateřské školy na adrese Josefa Košťála 70 v obci Neděliště. Budova MŠ stojí na parcele st. 21/2. Zastavěná plocha 239 m2.  Jedná se o starší tradičně zděnou dvoupodlažní budovu s valbovou a rovnou střechou.
Rekonstrukce objektu MŠ bude zahrnovat zateplení obvodové stěny, výměnu otvorových výplní, zateplení stropu do půdy a ploché střechy, zateplení konstrukcí k nevytápěnému prostoru. Po realizaci navržených opatření budou kontrukce objektu splňovat požadavky normy ČSN 730540-2 (2011).
</t>
  </si>
  <si>
    <t>78 MWh/rok</t>
  </si>
  <si>
    <t>67 t CO2/rok</t>
  </si>
  <si>
    <t>50.1682481N, 15.6055908E</t>
  </si>
  <si>
    <t xml:space="preserve">Projekt je zaměřen na snížení energetické náročnosti objektu s č.p. 31 v obci Kratonohy,kde je umístěný obecní úřad, pošta, hostinec, sál, byt. Budova stojí na parcele st. 340/1. Zastavěná plocha 615 m2.  Jedná se o starší tradičně zděnou dvoupodlažní budovu s valbovou střechou. V minulosti byly na domě vyměněny okna.
Rekonstrukce objektu s č.p. 31 bude zahrnovat zateplení obvodové pláště, zateplení stropu do půdy, rekonstrukci a zateplení střechy. Po realizaci navržených opatření budou konstrukce objektu splňovat požadavky normy ČSN 730540-2 (2011).
</t>
  </si>
  <si>
    <t>24 MWh/rok</t>
  </si>
  <si>
    <t>5 t CO2/rok</t>
  </si>
  <si>
    <t>50.3575872N, 15.8407178E</t>
  </si>
  <si>
    <t xml:space="preserve">Projekt je zaměřen na snížení energetické náročnosti Hasičské zbrojnice č.p. 158  v obci Velichovky. Budova HZ stojí na parcele st. 384. Zastavěná plocha 252 m2.  Jedná se o starší tradičně zděnou dvoupodlažní budovu s plochou střechou. V minulosti na objektě byla vyměněna okna. 
Rekonstrukce objektu HZ  bude zahrnovat zateplení obvodové stěny a zateplení ploché střechy. A dále výměnu původního plynového kotle za kotel kondenzační o jmenovitém tepelném  výkonu 49 kW.Po realizaci navržených opatření budou kontrukce objektu splňovat požadavky normy ČSN 730540-2 (2011).
</t>
  </si>
  <si>
    <t>15 MWh/rok</t>
  </si>
  <si>
    <t>3 t CO2/rok</t>
  </si>
  <si>
    <t>50.2171553N, 15.6783136E</t>
  </si>
  <si>
    <t xml:space="preserve">Projekt je zaměřen na snížení energetické náročnosti Obecního úřadu č.p. 42  v obci Hrádek. Budova OÚ stojí na parcele st. 63. Zastavěná plocha 243 m2.  V objektu se nacházejí prostory obecního úřadu a 3 byty. Jedná se o starší tradičně zděnou dvoupodlažní budovu, zastřešenou valbovou střechou. V minulosti byla na objektě vyměněna okna. 
Rekonstrukce objektu OÚ  bude zahrnovat zateplení obvodové stěny , zateplení stropu do půdy a rekonstrukci střechy. Po realizaci navržených opatření budou kontrukce objektu splňovat požadavky normy ČSN 730540-2 (2011).
</t>
  </si>
  <si>
    <t>20 MWh/rok</t>
  </si>
  <si>
    <t>50.1445008N, 15.6850358E</t>
  </si>
  <si>
    <t xml:space="preserve">Projekt je zaměřen na snížení energetické náročnosti Obecního úřadu č.p. 117  v obci Osice. Budova OÚ stojí na parcele st. 63. Zastavěná plocha 243 m2.  V objektu se nacházejí prostory obecního úřadu a pošta. Jedná se o starší tradičně zděnou dvoupodlažní budovu, zastřešenou valbovou střechou. V minulosti byla na objektě vyměněna okna a byl zateplen strop do půdy. 
Rekonstrukce objektu OÚ  bude zahrnovat zateplení obvodové stěny a výměnu starého plynového zdroje tepla za plynový kondenzační kotel. Po realizaci navržených opatření budou konstrukce objektu splňovat požadavky normy ČSN 730540-2 (2011).
</t>
  </si>
  <si>
    <t>10 MWh/rok</t>
  </si>
  <si>
    <t>2 t CO2/rok</t>
  </si>
  <si>
    <t>50.1775189N, 15.6551917E</t>
  </si>
  <si>
    <t xml:space="preserve">Projekt je zaměřen na snížení energetické náročnosti Obecního úřadu a Matřeské školy č.p. 100  v obci Roudnice. Budova OÚ stojí na parcele st. 238. V objektu se nacházejí prostory obecního úřadu a matřeská škola. Jedná se o historickou tradičně zděnou dvoupodlažní budovu, zastřešenou valbovou střechou. Objekt Matřeské školy je přízemní objekt zastřešený plochou střechou. V minulosti byla na objektě vyměněna okna a v MŠ bylo instalováno TČ. 
Rekonstrukce bude zahrnovat zateplení ploché střechy objetu školy a zateplení stropu do půdy objektu obecního úřadu. Po realizaci navržených opatření budou konstrukce objektu splňovat požadavky normy ČSN 730540-2 (2011).
</t>
  </si>
  <si>
    <t>5 MWh/rok</t>
  </si>
  <si>
    <t>50.3869853N, 15.7600606E</t>
  </si>
  <si>
    <t xml:space="preserve">Projekt je zaměřen na snížení energetické náročnosti víceúčelového objektu č.p. 3  v obci Lanžov. Budova OÚ stojí na parcele st. 8. V objektu se nachází společenská místnost obce a 4 bytové jednotky. Jedná se o starší objekt, vysvavěný tradičně zděno technologií. Objekt má dvě nadzemní podlaží, je podsklepený a zastřešený šikmou střechou.  V minulosti byly na objektě vyměněny otvorové výplně, byla opravena střecha bez zateplení. 
Rekonstrukce bude zateplení obvodové stěny. Po realizaci navržených opatření budou konstrukce objektu splňovat požadavky normy ČSN 730540-2 (2011).
</t>
  </si>
  <si>
    <t>23 MWh/rok</t>
  </si>
  <si>
    <t>50.2979836N, 15.6771294E</t>
  </si>
  <si>
    <t xml:space="preserve">Projekt je zaměřen na snížení energetické náročnosti objektu Mateřské školy a Základní školy v obci Mžany. Jedná se o dva konstrukčně totožné, zrcadlově obrácené a vzájemně propojené objekty. Budovy stojí na parcele č. st. 106. Objekty byly vystavěny zděnou technologií a jsou zastřešeny šikmou střechou. 
Kompletní rekonstrukce bude zahrnovat zateplení obvodových plášťů, stropů do půdy a výměnu otvorových výplní. Po realizaci navržených opatření budou konstrukce objektu ZŠ a MŠ splňovat požadavky normy ČSN 730540-2 (2011).
</t>
  </si>
  <si>
    <t>155 MWh/rok</t>
  </si>
  <si>
    <t>31 t CO2/rok</t>
  </si>
  <si>
    <t>Výměna zbývajíích svítidel za LED MŠ a ZŠ Libčany</t>
  </si>
  <si>
    <t xml:space="preserve">Projekt je zaměřen na snížení energetické náročnosti osvětlení v objektu Mateřské školy a Základní školy v obci Libčany. 
</t>
  </si>
  <si>
    <t xml:space="preserve">Projekt je zaměřen na snížení energetické náročnosti objektu Mateřské školy a Základní školy v obci Libčany.
Kompletní rekonstrukce bude zahrnovat zateplení obvodových plášťů a stropů do půdy. Po realizaci navržených opatření budou konstrukce objektu ZŠ a MŠ splňovat požadavky normy ČSN 730540-2 (2011).
</t>
  </si>
  <si>
    <t>133 MWh/rok</t>
  </si>
  <si>
    <t>Výměna svítidel za LED MŠ a ZŠ Dubenec</t>
  </si>
  <si>
    <t xml:space="preserve">Projekt je zaměřen na snížení energetické náročnosti osvětlení v objektu Mateřské školy a Základní školy v obci Dubenec. Stávající zářivková svítidla budou vyměněna za úspornější LED svítidla.  
</t>
  </si>
  <si>
    <t>3,6 MWh/rok</t>
  </si>
  <si>
    <t>Výměna svítidel za LED ZŠ a MŠ Praskačka</t>
  </si>
  <si>
    <t xml:space="preserve">Projekt je zaměřen na snížení energetické náročnosti osvětlení v objektu Mateřské školy a Základní školy v obci Praskačka. Stávající zářivková svítidla budou vyměněna za úspornější LED svítidla.  
</t>
  </si>
  <si>
    <t xml:space="preserve">Projekt je zaměřen na snížení energetické náročnosti objektu Zdravotního střediska v obci Mžany. Objekty byl vystavěn zděnou technologií a je zastřešeny šikmou střechou. 
Kompletní rekonstrukce bude zahrnovat zateplení obvodových plášťů, stropů do půdy a výměnu otvorových výplní. Po realizaci navržených opatření budou konstrukce objektu ZŠ a MŠ splňovat požadavky normy ČSN 730540-2 (2011).
</t>
  </si>
  <si>
    <t>Zateplení objektu Knihovna Žíželeves</t>
  </si>
  <si>
    <t>udělat stejně jako 11</t>
  </si>
  <si>
    <t xml:space="preserve">Projekt je zaměřen na snížení energetické náročnosti budovy Knihovny v obci Hoříněves, část  Žíželeves. Jedná se o starší tradičně zděnou přízemní budovu, zastřešenou valbovou střechou. 
Rekonstrukce objektu OÚ  bude zahrnovat zateplení obvodové stěny a zateplení stropu do půdy. Po realizaci navržených opatření budou konstrukce objektu splňovat požadavky normy ČSN 730540-2 (2011).
</t>
  </si>
  <si>
    <t>Cyklostezka Rusek - Skalička - Lochenice</t>
  </si>
  <si>
    <t xml:space="preserve">Obec Skalice plánuje výstavbu cyklostezky mezi obcemi Rusek - Skalička - Lochenice. Zmíněné obce budou propojeny pomocí cyklostezky s již vybudovanou Labskou stezkou. V rámci projektu by měla být poslavena nová cyklostezka v délce 1 540 m.
</t>
  </si>
  <si>
    <t>50.3069992N, 15.7067928E ; 50.3068614N, 15.7064606E</t>
  </si>
  <si>
    <t xml:space="preserve">Projekt je zaměřen na výstavbu fotovoltaické elektrárny na střechy obecních budov, konkrétně na střechu Obecního úřadu č.p.25, stodoly na tomtéž pozemku a Hasičské zbrojnice č.p. 53.
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30 - 40 °, v závislosti na sklonu střechy, orientace J, V, JZ.  Instalováno bude celkem 128 monokristalických FVE panelů a výkonu celkem 58 kWp.  Předpokládané množství vyrobené el. energie bude 55 MWh/rok. Takto vyrobená elektrická energie bude poté využita pro provoz objektu a přebytky bude možné předprodávat do sítě.
</t>
  </si>
  <si>
    <t>55 MWh/rok</t>
  </si>
  <si>
    <t>47 t CO2/rok</t>
  </si>
  <si>
    <t>Klimatické změny, výše energetické úspory je přímo ovlivněna dobou slunečního svitu a podílem využití vyrobené energie (obsazenost budovy, chování uživatelů). Před realizaí je nutné zkontrolovat nosnost střech.</t>
  </si>
  <si>
    <t>V závislosti na dotačním titulu.</t>
  </si>
  <si>
    <t>50.3162672N, 15.7952900E</t>
  </si>
  <si>
    <t>Projekt je zaměřen na výstavbu fotovoltaické elektrárny na střechu objektu Hostince a Hasičské zbrojnice s č.p. 44.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JZ a JV.  Instalováno bude celkem 57 monokristalických FVE panelů a výkonu celkem 26 kWp.  Předpokládané množství výrobené el. energie bude 24 MWh/rok. Takto vyrobená elektrická energie bude poté využita pro provoz objektu a přebytky bude možné přeprodávat do sítě.</t>
  </si>
  <si>
    <t>21 t CO2/rok</t>
  </si>
  <si>
    <t>Projekt je zaměřen na výstavbu fotovoltaické elektrárny na střechu objektu Mateřské školy s č.p. 20.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JZ a JV.  Instalováno bude celkem 35 monokristalických FVE panelů a výkonu celkem 16 kWp.  Předpokládané množství výrobené el. energie bude 15 MWh/rok. Takto vyrobená elektrická energie bude poté využita pro potřeby objektu.</t>
  </si>
  <si>
    <t>13 t CO2/rok</t>
  </si>
  <si>
    <t>Projekt je zaměřen na výstavbu fotovoltaické elektrárny na střechu multifunčního objektu s č.p. 10.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J, Z.  Instalováno bude celkem 15 monokristalických FVE panelů a výkonu celkem 7 kWp.  Předpokládané množství výrobené el. energie bude 6,5 MWh/rok. Takto vyrobená elektrická energie bude poté využita pro potřeby objektu.</t>
  </si>
  <si>
    <t>6,5 MWh/rok</t>
  </si>
  <si>
    <t>5,5 t CO2/rok</t>
  </si>
  <si>
    <t>Projekt je zaměřen na výstavbu fotovoltaické elektrárny na střechu mateřské školy s č.p. 4 v obci Heřmanice.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121 monokristalických FVE panelů a výkonu celkem 54 kWp.  Předpokládané množství výrobené el. energie bude 52 MWh/rok. Takto vyrobená elektrická energie bude poté využita pro potřeby objektu a přebytku budou prodávány do sítě.</t>
  </si>
  <si>
    <t>52 MWh/rok</t>
  </si>
  <si>
    <t>44 t CO2/rok</t>
  </si>
  <si>
    <t>Projekt je zaměřen na výstavbu fotovoltaické elektrárny na střechu Obecního úřadu na adrese Husovo náměstí 83, Nechanice.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39 monokristalických FVE panelů a výkonu celkem 18 kWp.  Předpokládané množství výrobené el. energie bude 17 MWh/rok. Takto vyrobená elektrická energie bude poté využita pro potřeby objektu.</t>
  </si>
  <si>
    <t>17 MWh/rok</t>
  </si>
  <si>
    <t>14 t CO2/rok</t>
  </si>
  <si>
    <t>50.2372067N, 15.6394317E; 50.2367675N, 15.6397053E</t>
  </si>
  <si>
    <t>Projekt je zaměřen na výstavbu fotovoltaické elektrárny na střechu Základní školy na adrese Školská 333 a Mateřské školy na adrese Školská 191 v obci nechanice.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180 monokristalických FVE panelů a výkonu celkem 80 kWp.  Předpokládané množství výrobené el. energie bude 77 MWh/rok. Takto vyrobená elektrická energie bude poté využita pro potřeby objektu a přebytky bude možné prodávat do sítě.</t>
  </si>
  <si>
    <t>77 MWh/rok</t>
  </si>
  <si>
    <t>50.2377367N, 15.6330667E</t>
  </si>
  <si>
    <t>Projekt je zaměřen na výstavbu fotovoltaické elektrárny na střechu Základní školy na adrese Pražská 2 v obci nechanice.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63 monokristalických FVE panelů a výkonu celkem 29 kWp.  Předpokládané množství výrobené el. energie bude 27 MWh/rok. Takto vyrobená elektrická energie bude poté využita pro potřeby objektu školy.</t>
  </si>
  <si>
    <t>27 MWh/rok</t>
  </si>
  <si>
    <t>23 t CO2/rok</t>
  </si>
  <si>
    <t>50.2334067N, 15.6317444E</t>
  </si>
  <si>
    <t>Projekt je zaměřen na výstavbu fotovoltaické elektrárny na střechu tribuny fotgalového stadionu VSA, č.p. 506 v obci nechanice.
Fotovoltaický systém bude instalován na hliníkovou konstrukci ve sklonu 38 °, orientace V,Z.  Instalováno bude celkem 97 monokristalických FVE panelů a výkonu celkem 43 kWp.  Předpokládané množství výrobené el. energie bude 41 MWh/rok. Takto vyrobená elektrická energie bude dále prodávána do sítě dodavateli elektrické energie.</t>
  </si>
  <si>
    <t>41 MWh/rok</t>
  </si>
  <si>
    <t>36 t CO2/rok</t>
  </si>
  <si>
    <t>Projekt je zaměřen na výstavbu fotovoltaické elektrárny na střechu Mateřské školy, č.p. 70 v obci Neděliště.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J,Z.  Instalováno bude celkem 33 monokristalických FVE panelů a výkonu celkem 15 kWp.  Předpokládané množství výrobené el. energie bude 14 MWh/rok. Takto vyrobená elektrická energie bude poté využita pro potřeby objektu školy.</t>
  </si>
  <si>
    <t>14 MWh/rok</t>
  </si>
  <si>
    <t>12 t CO2/rok</t>
  </si>
  <si>
    <t>50.3152119N, 15.7138231E</t>
  </si>
  <si>
    <t>Projekt je zaměřen na výstavbu fotovoltaické elektrárny na střechu Kulturního domu (bez č.p.) v obci Hněvčeves.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J,V.  Instalováno bude celkem 84 monokristalických FVE panelů a výkonu celkem 38 kWp.  Předpokládané množství výrobené el. energie bude 36 MWh/rok. Takto vyrobená elektrická energie bude dále prodávána do sítě dodavateli elektrické energie.</t>
  </si>
  <si>
    <t>36 MWh/rok</t>
  </si>
  <si>
    <t>50.2811700N, 15.6900147E</t>
  </si>
  <si>
    <t>Projekt je zaměřen na výstavbu fotovoltaické elektrárny na střechu Základní školy č.p. 30 v obci Dohalice.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JV.  Instalováno bude celkem 23 monokristalických FVE panelů a výkonu celkem 10 kWp.  Předpokládané množství výrobené el. energie bude 10 MWh/rok. Takto vyrobená elektrická energie bude poté využita pro potřeby objektu školy.</t>
  </si>
  <si>
    <t>Projekt je zaměřen na výstavbu fotovoltaické elektrárny na střechu objektu s č.p. 31 v obci Kratonohy,kde je umístěný obecní úřad, pošta, hostinec, sál, byt.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J,V.  Instalováno bude celkem 72 monokristalických FVE panelů a výkonu celkem 33 kWp.  Předpokládané množství výrobené el. energie bude 31 MWh/rok. Takto vyrobená elektrická energie bude poté využita pro provoz objektu a přebytky bude možné přeprodávat do sítě.</t>
  </si>
  <si>
    <t>31 MWh/rok</t>
  </si>
  <si>
    <t>27 t CO2/rok</t>
  </si>
  <si>
    <t>Projekt je zaměřen na výstavbu fotovoltaické elektrárny na střechu objektu HZ s č.p.158 v obci Velichovky.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60 monokristalických FVE panelů a výkonu celkem 27 kWp.  Předpokládané množství výrobené el. energie bude 26 MWh/rok. Takto vyrobená elektrická energie bude poté využita pro provoz objektu a přebytky bude možné přeprodávat do sítě.</t>
  </si>
  <si>
    <t>Projekt je zaměřen na výstavbu fotovoltaické elektrárny na střechu objektu OÚ s č.p.42 v obci Hrádek.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J,V.  Instalováno bude celkem 18 monokristalických FVE panelů a výkonu celkem 8 kWp.  Předpokládané množství výrobené el. energie bude 7,7 MWh/rok. Takto vyrobená elektrická energie bude poté využita pro provoz objektu.</t>
  </si>
  <si>
    <t>7,7 MWh/rok</t>
  </si>
  <si>
    <t>6,7 t CO2/rok</t>
  </si>
  <si>
    <t>Projekt je zaměřen na výstavbu fotovoltaické elektrárny na střechu objektu OÚ s č.p.117 v obci Osice.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J,V.Z.  Instalováno bude celkem 14 monokristalických FVE panelů a výkonu celkem 6 kWp.  Předpokládané množství výrobené el. energie bude 6 MWh/rok. Takto vyrobená elektrická energie bude poté využita pro provoz objektu.</t>
  </si>
  <si>
    <t>50.1435942N, 15.6846594E</t>
  </si>
  <si>
    <t>Projekt je zaměřen na výstavbu fotovoltaické elektrárny na střechu objektu ZŠ+MŠ s č.p.42 v obci Osice.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136 monokristalických FVE panelů a výkonu celkem 61 kWp.  Předpokládané množství výrobené el. energie bude 58 MWh/rok. Takto vyrobená elektrická energie bude poté využita pro provoz objektu a přebytky bude možné prodávat do sítě.</t>
  </si>
  <si>
    <t>58 MWh/rok</t>
  </si>
  <si>
    <t>50 t CO2/rok</t>
  </si>
  <si>
    <t>50.3668214N, 15.7845325E</t>
  </si>
  <si>
    <t>Projekt je zaměřen na výstavbu fotovoltaické elektrárny na střechu objektu OÚ s č.p.32 v obci Vilantice.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JZ.  Instalováno bude celkem 30 monokristalických FVE panelů a výkonu celkem 14 kWp.  Předpokládané množství výrobené el. energie bude 13 MWh/rok. Takto vyrobená elektrická energie bude poté využita pro provoz objektu a přebytky bude možné prodávat do sítě.</t>
  </si>
  <si>
    <t>13 MWh/rok</t>
  </si>
  <si>
    <t>11 t CO2/rok</t>
  </si>
  <si>
    <t>50.1797522N, 15.7273036E</t>
  </si>
  <si>
    <t>Projekt je zaměřen na výstavbu fotovoltaické elektrárny na střechu objektu OÚ s č.p.40 v obci Urbanice.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JZ,JV.  Instalováno bude celkem 14 monokristalických FVE panelů a výkonu celkem 6 kWp.  Předpokládané množství výrobené el. energie bude 6 MWh/rok. Takto vyrobená elektrická energie bude poté využita pro provoz objektu.</t>
  </si>
  <si>
    <t>Projekt je zaměřen na výstavbu fotovoltaické elektrárny na střechu objektu MŠ s č.p.100 v obci Roudnice.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V.  Instalováno bude celkem 36 monokristalických FVE panelů a výkonu celkem 16 kWp.  Předpokládané množství výrobené el. energie bude 15,5 MWh/rok. Takto vyrobená elektrická energie bude poté využita pro provoz objektu.</t>
  </si>
  <si>
    <t>15,5 MWh/rok</t>
  </si>
  <si>
    <t>50.1771025N, 15.6568050E</t>
  </si>
  <si>
    <t>Projekt je zaměřen na výstavbu fotovoltaické elektrárny na střechu objektu hasičské zbrojnice v obci Roudnice.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J.  Instalováno bude celkem 12 monokristalických FVE panelů a výkonu celkem 5 kWp.  Předpokládané množství výrobené el. energie bude 5 MWh/rok. Takto vyrobená elektrická energie bude poté využita pro provoz objektu.</t>
  </si>
  <si>
    <t>50.2164500N, 15.6360622E</t>
  </si>
  <si>
    <t>Projekt je zaměřen na výstavbu fotovoltaické elektrárny na střechu s č.p. 1 v obci Kunčice.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J,V.  Instalováno bude celkem 42 monokristalických FVE panelů a výkonu celkem 19 kWp.  Předpokládané množství výrobené el. energie bude 18 MWh/rok. Takto vyrobená elektrická energie bude poté využita pro provoz objektu a přebytky bude možné prodávat do sítě.</t>
  </si>
  <si>
    <t>16 t CO2/rok</t>
  </si>
  <si>
    <t>Projekt je zaměřen na výstavbu fotovoltaické elektrárny na střechu objektu s č.p. 2 v obci Lanžov, kde jsou umístěny prostory obecního úřadu a mateřské školy.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JV, JZ.  Instalováno bude celkem 45 monokristalických FVE panelů a výkonu celkem 20 kWp.  Předpokládané množství výrobené el. energie bude 19 MWh/rok. Takto vyrobená elektrická energie bude poté využita pro provoz objektu a přebytky bude možné prodávat do sítě.</t>
  </si>
  <si>
    <t>19 MWh/rok</t>
  </si>
  <si>
    <t>17 t CO2/rok</t>
  </si>
  <si>
    <t>50.2727925N, 15.8199042E</t>
  </si>
  <si>
    <t>Projekt je zaměřen na výstavbu fotovoltaické elektrárny na střechu objektu s č.p. 83 v obci Lochenice, kde jsou umístěny prostory obecního úřadu a školy.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JV, JZ.  Instalováno bude celkem 60 monokristalických FVE panelů a výkonu celkem 27kWp.  Předpokládané množství výrobené el. energie bude 26 MWh/rok. Takto vyrobená elektrická energie bude poté využita pro provoz objektu.</t>
  </si>
  <si>
    <t>26 MWh/rok</t>
  </si>
  <si>
    <t>50.2739600N, 15.6845628E</t>
  </si>
  <si>
    <t>Projekt je zaměřen na výstavbu fotovoltaické elektrárny na střechu obecního úřadu s č.p. 18 v obci Mokrovousy.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40 °, orientace JV, JZ.  Instalováno bude celkem 42 monokristalických FVE panelů a výkonu celkem 19 kWp.  Předpokládané množství výrobené el. energie bude 18 MWh/rok. Takto vyrobená elektrická energie bude poté využita pro provoz objektu a přebytky bude možné přeprodávat do sítě dodavatele elektrické energie.</t>
  </si>
  <si>
    <t>50.1716086N, 15.6970419E</t>
  </si>
  <si>
    <t>Projekt je zaměřen na výstavbu fotovoltaické elektrárny na střechu obecního úřadu s č.p. 50 v obci Lhota pod Libčany.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33 monokristalických FVE panelů a výkonu celkem 15 kWp.  Předpokládané množství výrobené el. energie bude 14 MWh/rok. Takto vyrobená elektrická energie bude poté využita pro provoz objektu a přebytky bude možné přeprodávat do sítě dodavateli elektrické energie.</t>
  </si>
  <si>
    <t>50.1730536N, 15.6943408E</t>
  </si>
  <si>
    <t>Projekt je zaměřen na výstavbu fotovoltaické elektrárny na střechu objektu MŠ a ZŠ s č.p. 46 v obci Lhota pod Libčany.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121 monokristalických FVE panelů a výkonu celkem 54 kWp.  Předpokládané množství výrobené el. energie bude 52 MWh/rok. Takto vyrobená elektrická energie bude poté využita pro provoz objektu a přebytky bude možné přeprodávat do sítě dodavateli elektrické energie.</t>
  </si>
  <si>
    <t>50.1717033N, 15.6963347E</t>
  </si>
  <si>
    <t>Projekt je zaměřen na výstavbu fotovoltaické elektrárny na střechu objektu zdravotního střediska s č.p. 70 v obci Lhota pod Libčany.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J.  Instalováno bude celkem 121 monokristalických FVE panelů a výkonu celkem 54 kWp.  Předpokládané množství výrobené el. energie bude 52 MWh/rok. Takto vyrobená elektrická energie bude poté využita pro provoz objektu a přebytky bude možné přeprodávat do sítě dodavateli elektrické energie.</t>
  </si>
  <si>
    <t>50.2160136N, 15.7473758E</t>
  </si>
  <si>
    <t xml:space="preserve">Projekt je zaměřen na výstavbu fotovoltaické elektrárny na střechu objektu Centra integrovaných služeb v obci Stěžery.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JV.  Instalováno bude 16 panelů o výkonu 36 kWp.  Předpokládané množství výrobené el. energie bude 15,5 MWh/rok, která bude využita na provoz objektu. Nadvýroba bude dodána do nadřazené distribuční sítě. </t>
  </si>
  <si>
    <t>13,3 t CO2/rok</t>
  </si>
  <si>
    <t xml:space="preserve">Projekt je zaměřen na výstavbu fotovoltaické elektrárny na střechu objektu Knihovny v části Žíželeves obce Hoříněves. Instalace by měla plnit dvě zásadní funkce, a to využívání solární energie pro potřeby objektu a také stínění střechy, což přispívá ke snižování teploty uvnitř budovy v letním období.
Fotovoltaický systém bude instalován na hliníkovou konstrukci ve sklonu 38 °, orientace JV.  Instalováno bude 12 panelů o výkonu 5,4 kWp.  Předpokládané množství výrobené el. energie bude 5,2 MWh/rok, která bude využita na provoz objektu. Nadvýroba bude dodána do nadřazené distribuční sítě. </t>
  </si>
  <si>
    <t>5,2 MWh/rok</t>
  </si>
  <si>
    <t>x</t>
  </si>
  <si>
    <t>Celkové investiční náklady (Kč)</t>
  </si>
  <si>
    <t>Probluz</t>
  </si>
  <si>
    <t>Pod lipami</t>
  </si>
  <si>
    <t>Stračovská Lhota</t>
  </si>
  <si>
    <t>09/2022-10/2023</t>
  </si>
  <si>
    <t xml:space="preserve">Operační program Životní prostředí, Opatření 1.3.7 Realizace protipovodňových opatření
Národní plán obnovy - 2.6. Ochrana přírody a adaptace na klimatickou změnu </t>
  </si>
  <si>
    <t>OP ŽP -Aktivita 1.3.2.1 Vegetační a krajinné prvky</t>
  </si>
  <si>
    <t>IROP Specifický cíl 2.2: Posilování ochrany a zachování přírody, biologické 
rozmanitosti a zelené infrastruktury, a to i v městských oblastech, 
a omezování všech forem znečištění</t>
  </si>
  <si>
    <t>https://irop.mmr.cz/cs/irop-2021-2027/dokumenty</t>
  </si>
  <si>
    <t>Priorita : 5.1: Podpora integrovaného a inkluzivního sociálního, hospodářského a environmentálního místního rozvoje, kultury, přírodního dědictví, udržitelného cestovního ruchu a bezpečnosti v jiných než městských oblastech</t>
  </si>
  <si>
    <t>Národní sportovní agentura - Regionální sportovní infrastruktura https://agenturasport.cz/dotace/
Dále také: IROP Specifický cíl 4.1: Zlepšování rovného přístupu k inkluzivním a kvalitním službám v oblasti vzdělávání, odborné přípravy a celoživotního učení pomocí rozvoje přístupné infrastruktury, mimo jiné posilováním odolnosti 
pro distanční a online vzdělávání a odbornou přípravu
Priorita : 5.1: Podpora integrovaného a inkluzivního sociálního, hospodářského a environmentálního místního rozvoje, kultury, přírodního dědictví, udržitelného cestovního ruchu a bezpečnosti v jiných než městských oblastech</t>
  </si>
  <si>
    <t>https://agenturasport.cz/dotace/</t>
  </si>
  <si>
    <t xml:space="preserve">OP ŽP - Opatření 1.3.4 Zakládání a obnova veřejné sídelní zeleně IROP - Specifický cíl 2.2: Posilování ochrany a zachování přírody, biologické 
rozmanitosti a zelené infrastruktury, a to i v městských oblastech, 
a omezování všech forem znečištění
Národní program Životního prostředí - 5.4.A – Zakládání a obnova ploch zeleně včetně doprovodných vodních 
prvků přírodě blízkého charakteru a realizace opatření k zajištění 
podmínek pro existenci volně žijících živočichů v sídlech, Výzva č. 4/2021: Výsadba stromů - individuální projekty
Národní program Životního prostředí 
Podoblast 4: Zlepšení funkčního stavu zeleně ve městech a obcích
Podoblast 1: Environmentální vzdělávání, výchova a osvěta - 6.1.C – Rekonstrukce a vybavení center ekologické výchovy, učeben a jiných </t>
  </si>
  <si>
    <t>Národní plán obnovy - Výzva č. 12/2021: Energetické úspory veřejných budov
Dále z OPŽP 1.2.1 Výstavba a rekonstrukce obnovitelných zdrojů energie pro veřejné budovy
Modernizační fond - program Komunitní energetika</t>
  </si>
  <si>
    <t>IROP - Specifický cíl 5.1: Podpora integrovaného a inkluzivního sociálního, hospodářského a environmentálního místního rozvoje, kultury, přírodního dědictví, udržitelného cestovního ruchu a bezpečnosti v jiných než městských oblastech</t>
  </si>
  <si>
    <t>V závislosti na konkrétní výzvě.</t>
  </si>
  <si>
    <t>není dosud známo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</si>
</sst>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i/>
      <sz val="24"/>
      <color theme="1"/>
      <name val="Calibri"/>
      <family val="2"/>
      <charset val="238"/>
      <scheme val="minor"/>
    </font>
    <font>
      <b/>
      <vertAlign val="subscript"/>
      <sz val="11"/>
      <color theme="4" tint="-0.49998474074526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13" fillId="0" borderId="1" xfId="1" applyBorder="1" applyAlignment="1">
      <alignment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2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17" fontId="0" fillId="0" borderId="1" xfId="0" applyNumberFormat="1" applyBorder="1" applyAlignment="1">
      <alignment horizontal="center" wrapText="1"/>
    </xf>
    <xf numFmtId="164" fontId="0" fillId="0" borderId="0" xfId="2" applyFont="1" applyAlignment="1">
      <alignment wrapText="1"/>
    </xf>
    <xf numFmtId="164" fontId="14" fillId="0" borderId="11" xfId="2" applyFont="1" applyFill="1" applyBorder="1" applyAlignment="1">
      <alignment vertical="top"/>
    </xf>
    <xf numFmtId="164" fontId="14" fillId="0" borderId="3" xfId="2" applyFont="1" applyFill="1" applyBorder="1" applyAlignment="1">
      <alignment vertical="top"/>
    </xf>
    <xf numFmtId="164" fontId="14" fillId="0" borderId="1" xfId="2" applyFont="1" applyFill="1" applyBorder="1" applyAlignment="1">
      <alignment vertical="top"/>
    </xf>
    <xf numFmtId="0" fontId="0" fillId="0" borderId="1" xfId="0" applyBorder="1" applyAlignment="1">
      <alignment horizontal="left" wrapText="1"/>
    </xf>
    <xf numFmtId="9" fontId="0" fillId="0" borderId="1" xfId="0" applyNumberForma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2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/>
    <xf numFmtId="0" fontId="0" fillId="5" borderId="14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165" fontId="0" fillId="5" borderId="1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" xfId="0" applyFont="1" applyBorder="1" applyAlignment="1">
      <alignment vertical="center" wrapText="1"/>
    </xf>
    <xf numFmtId="165" fontId="17" fillId="0" borderId="1" xfId="2" applyNumberFormat="1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5" fillId="0" borderId="0" xfId="0" applyFont="1"/>
    <xf numFmtId="0" fontId="0" fillId="0" borderId="0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wrapText="1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wrapText="1"/>
    </xf>
    <xf numFmtId="3" fontId="7" fillId="4" borderId="8" xfId="0" applyNumberFormat="1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</cellXfs>
  <cellStyles count="3">
    <cellStyle name="Čárka" xfId="2" builtinId="3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rop.mmr.cz/cs/irop-2021-2027/dokumenty" TargetMode="External"/><Relationship Id="rId13" Type="http://schemas.openxmlformats.org/officeDocument/2006/relationships/hyperlink" Target="https://irop.mmr.cz/cs/irop-2021-2027/dokumenty" TargetMode="External"/><Relationship Id="rId3" Type="http://schemas.openxmlformats.org/officeDocument/2006/relationships/hyperlink" Target="https://irop.mmr.cz/cs/irop-2021-2027/dokumenty" TargetMode="External"/><Relationship Id="rId7" Type="http://schemas.openxmlformats.org/officeDocument/2006/relationships/hyperlink" Target="https://irop.mmr.cz/cs/irop-2021-2027/dokumenty" TargetMode="External"/><Relationship Id="rId12" Type="http://schemas.openxmlformats.org/officeDocument/2006/relationships/hyperlink" Target="https://irop.mmr.cz/cs/irop-2021-2027/dokumenty" TargetMode="External"/><Relationship Id="rId2" Type="http://schemas.openxmlformats.org/officeDocument/2006/relationships/hyperlink" Target="https://www.narodniprogramzp.cz/nabidka-dotaci/" TargetMode="External"/><Relationship Id="rId1" Type="http://schemas.openxmlformats.org/officeDocument/2006/relationships/hyperlink" Target="https://www.opzp.cz/opzp-2021-2027/" TargetMode="External"/><Relationship Id="rId6" Type="http://schemas.openxmlformats.org/officeDocument/2006/relationships/hyperlink" Target="https://irop.mmr.cz/cs/irop-2021-2027/dokumenty" TargetMode="External"/><Relationship Id="rId11" Type="http://schemas.openxmlformats.org/officeDocument/2006/relationships/hyperlink" Target="https://irop.mmr.cz/cs/irop-2021-2027/dokumenty" TargetMode="External"/><Relationship Id="rId5" Type="http://schemas.openxmlformats.org/officeDocument/2006/relationships/hyperlink" Target="https://irop.mmr.cz/cs/irop-2021-2027/dokumenty" TargetMode="External"/><Relationship Id="rId10" Type="http://schemas.openxmlformats.org/officeDocument/2006/relationships/hyperlink" Target="https://irop.mmr.cz/cs/irop-2021-2027/dokumenty" TargetMode="External"/><Relationship Id="rId4" Type="http://schemas.openxmlformats.org/officeDocument/2006/relationships/hyperlink" Target="https://irop.mmr.cz/cs/irop-2021-2027/dokumenty" TargetMode="External"/><Relationship Id="rId9" Type="http://schemas.openxmlformats.org/officeDocument/2006/relationships/hyperlink" Target="https://irop.mmr.cz/cs/irop-2021-2027/dokumenty" TargetMode="External"/><Relationship Id="rId1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87"/>
  <sheetViews>
    <sheetView zoomScale="60" zoomScaleNormal="60" workbookViewId="0">
      <pane ySplit="5" topLeftCell="A18" activePane="bottomLeft" state="frozen"/>
      <selection pane="bottomLeft" activeCell="K21" sqref="K21"/>
    </sheetView>
  </sheetViews>
  <sheetFormatPr defaultRowHeight="15" outlineLevelCol="1"/>
  <cols>
    <col min="1" max="1" width="5.42578125" style="1" customWidth="1"/>
    <col min="2" max="2" width="23.42578125" style="1" customWidth="1"/>
    <col min="3" max="3" width="36" style="1" customWidth="1"/>
    <col min="4" max="4" width="34.85546875" style="1" customWidth="1"/>
    <col min="5" max="5" width="20" style="1" hidden="1" customWidth="1"/>
    <col min="6" max="6" width="31.28515625" style="1" customWidth="1"/>
    <col min="7" max="7" width="12.42578125" style="1" customWidth="1"/>
    <col min="8" max="8" width="11.7109375" style="1" customWidth="1"/>
    <col min="9" max="9" width="14.85546875" style="1" customWidth="1"/>
    <col min="10" max="10" width="17.28515625" style="1" customWidth="1"/>
    <col min="11" max="11" width="22.42578125" style="1" customWidth="1"/>
    <col min="12" max="12" width="16.28515625" style="5" customWidth="1"/>
    <col min="13" max="13" width="19.7109375" style="1" customWidth="1"/>
    <col min="14" max="14" width="21.5703125" style="1" customWidth="1"/>
    <col min="15" max="15" width="19.7109375" style="1" customWidth="1"/>
    <col min="16" max="16" width="19.7109375" style="31" customWidth="1"/>
    <col min="17" max="17" width="14.140625" style="1" customWidth="1"/>
    <col min="18" max="18" width="10" style="5" customWidth="1"/>
    <col min="19" max="20" width="12" style="5" customWidth="1"/>
    <col min="21" max="21" width="23.28515625" style="23" hidden="1" customWidth="1" outlineLevel="1"/>
    <col min="22" max="22" width="9.140625" style="1" collapsed="1"/>
    <col min="23" max="16384" width="9.140625" style="1"/>
  </cols>
  <sheetData>
    <row r="1" spans="1:21" ht="35.25" customHeight="1">
      <c r="A1" s="53"/>
      <c r="B1" s="60" t="str">
        <f>"FINANCIAL STRATEGY FOR THE SECAP OF THE CITY OF "&amp;F4</f>
        <v>FINANCIAL STRATEGY FOR THE SECAP OF THE CITY OF Hradecký venkov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1" ht="35.25" customHeight="1">
      <c r="A2" s="54"/>
      <c r="B2" s="9"/>
      <c r="C2" s="51" t="s">
        <v>105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1" s="33" customFormat="1" ht="50.25" customHeight="1">
      <c r="A3" s="54"/>
      <c r="B3" s="56" t="s">
        <v>74</v>
      </c>
      <c r="C3" s="57"/>
      <c r="D3" s="58"/>
      <c r="E3" s="59"/>
      <c r="F3" s="62" t="s">
        <v>142</v>
      </c>
      <c r="G3" s="63"/>
      <c r="H3" s="63"/>
      <c r="I3" s="63"/>
      <c r="J3" s="64" t="s">
        <v>79</v>
      </c>
      <c r="K3" s="64"/>
      <c r="L3" s="47">
        <f>SUM(L6:L135)</f>
        <v>20637255.324826341</v>
      </c>
      <c r="M3" s="48"/>
      <c r="N3" s="48"/>
      <c r="O3" s="49"/>
      <c r="P3" s="49"/>
      <c r="Q3" s="49"/>
      <c r="R3" s="49"/>
      <c r="S3" s="49"/>
      <c r="T3" s="50"/>
      <c r="U3" s="32"/>
    </row>
    <row r="4" spans="1:21" s="33" customFormat="1" ht="44.25" customHeight="1">
      <c r="A4" s="55"/>
      <c r="B4" s="56" t="s">
        <v>75</v>
      </c>
      <c r="C4" s="57"/>
      <c r="D4" s="58"/>
      <c r="E4" s="59"/>
      <c r="F4" s="62" t="s">
        <v>166</v>
      </c>
      <c r="G4" s="63"/>
      <c r="H4" s="63"/>
      <c r="I4" s="63"/>
      <c r="J4" s="65" t="s">
        <v>78</v>
      </c>
      <c r="K4" s="65"/>
      <c r="L4" s="47">
        <f>SUM(R6:R127)</f>
        <v>5530.0526250000003</v>
      </c>
      <c r="M4" s="48"/>
      <c r="N4" s="48"/>
      <c r="O4" s="49"/>
      <c r="P4" s="49"/>
      <c r="Q4" s="49"/>
      <c r="R4" s="49"/>
      <c r="S4" s="49"/>
      <c r="T4" s="50"/>
      <c r="U4" s="32"/>
    </row>
    <row r="5" spans="1:21" ht="79.5" customHeight="1">
      <c r="A5" s="10" t="s">
        <v>81</v>
      </c>
      <c r="B5" s="11" t="s">
        <v>127</v>
      </c>
      <c r="C5" s="11" t="s">
        <v>128</v>
      </c>
      <c r="D5" s="11" t="s">
        <v>80</v>
      </c>
      <c r="E5" s="11" t="s">
        <v>124</v>
      </c>
      <c r="F5" s="11" t="s">
        <v>76</v>
      </c>
      <c r="G5" s="11" t="s">
        <v>125</v>
      </c>
      <c r="H5" s="11" t="s">
        <v>126</v>
      </c>
      <c r="I5" s="11" t="s">
        <v>130</v>
      </c>
      <c r="J5" s="11" t="s">
        <v>83</v>
      </c>
      <c r="K5" s="11" t="s">
        <v>131</v>
      </c>
      <c r="L5" s="11" t="s">
        <v>77</v>
      </c>
      <c r="M5" s="11" t="s">
        <v>132</v>
      </c>
      <c r="N5" s="11" t="s">
        <v>1</v>
      </c>
      <c r="O5" s="11" t="s">
        <v>84</v>
      </c>
      <c r="P5" s="11" t="s">
        <v>85</v>
      </c>
      <c r="Q5" s="11" t="s">
        <v>129</v>
      </c>
      <c r="R5" s="11" t="s">
        <v>123</v>
      </c>
      <c r="S5" s="11" t="s">
        <v>121</v>
      </c>
      <c r="T5" s="11" t="s">
        <v>122</v>
      </c>
    </row>
    <row r="6" spans="1:21" ht="30" customHeight="1">
      <c r="A6" s="7">
        <v>1</v>
      </c>
      <c r="B6" s="3" t="s">
        <v>21</v>
      </c>
      <c r="C6" s="3" t="s">
        <v>14</v>
      </c>
      <c r="D6" s="19" t="s">
        <v>167</v>
      </c>
      <c r="E6" s="8"/>
      <c r="F6" s="3" t="str">
        <f>D6</f>
        <v>Zlepšení tepelnětechnických vlastností rodinných domů</v>
      </c>
      <c r="G6" s="3"/>
      <c r="H6" s="3"/>
      <c r="I6" s="3" t="s">
        <v>65</v>
      </c>
      <c r="J6" s="3"/>
      <c r="K6" s="3" t="s">
        <v>53</v>
      </c>
      <c r="L6" s="20">
        <f>U6*1000/25</f>
        <v>1374055.7065435455</v>
      </c>
      <c r="M6" s="3" t="s">
        <v>45</v>
      </c>
      <c r="N6" s="3" t="s">
        <v>156</v>
      </c>
      <c r="O6" s="27" t="s">
        <v>261</v>
      </c>
      <c r="P6" s="18" t="s">
        <v>157</v>
      </c>
      <c r="Q6" s="3"/>
      <c r="R6" s="21">
        <v>1040.95425</v>
      </c>
      <c r="S6" s="6"/>
      <c r="T6" s="21">
        <v>216.67483125000001</v>
      </c>
      <c r="U6" s="24">
        <v>34351.392663588638</v>
      </c>
    </row>
    <row r="7" spans="1:21" ht="30" customHeight="1">
      <c r="A7" s="7">
        <v>2</v>
      </c>
      <c r="B7" s="3" t="s">
        <v>21</v>
      </c>
      <c r="C7" s="3" t="s">
        <v>14</v>
      </c>
      <c r="D7" s="19" t="s">
        <v>168</v>
      </c>
      <c r="E7" s="3"/>
      <c r="F7" s="3" t="str">
        <f>D7</f>
        <v>Zlepšení tepelnětechnických vlastností bytových domů</v>
      </c>
      <c r="G7" s="3"/>
      <c r="H7" s="3"/>
      <c r="I7" s="3" t="s">
        <v>65</v>
      </c>
      <c r="J7" s="3"/>
      <c r="K7" s="3" t="s">
        <v>53</v>
      </c>
      <c r="L7" s="20">
        <f t="shared" ref="L7:L70" si="0">U7*1000/25</f>
        <v>62359.730560578675</v>
      </c>
      <c r="M7" s="3" t="s">
        <v>45</v>
      </c>
      <c r="N7" s="3" t="s">
        <v>158</v>
      </c>
      <c r="O7" s="27" t="s">
        <v>263</v>
      </c>
      <c r="P7" s="18" t="s">
        <v>157</v>
      </c>
      <c r="Q7" s="3"/>
      <c r="R7" s="21">
        <v>28.893375000000002</v>
      </c>
      <c r="S7" s="6"/>
      <c r="T7" s="21">
        <v>5.8364617500000007</v>
      </c>
      <c r="U7" s="25">
        <v>1558.9932640144668</v>
      </c>
    </row>
    <row r="8" spans="1:21" ht="30" customHeight="1">
      <c r="A8" s="7">
        <v>3</v>
      </c>
      <c r="B8" s="3" t="s">
        <v>21</v>
      </c>
      <c r="C8" s="3" t="s">
        <v>7</v>
      </c>
      <c r="D8" s="19" t="s">
        <v>169</v>
      </c>
      <c r="E8" s="3"/>
      <c r="F8" s="3" t="str">
        <f>D8</f>
        <v>Vytěsnění 50% zbývajícího uhlí z domácností</v>
      </c>
      <c r="G8" s="3"/>
      <c r="H8" s="3"/>
      <c r="I8" s="3" t="s">
        <v>65</v>
      </c>
      <c r="J8" s="3"/>
      <c r="K8" s="3" t="s">
        <v>53</v>
      </c>
      <c r="L8" s="20">
        <f t="shared" si="0"/>
        <v>7596547.1795454547</v>
      </c>
      <c r="M8" s="3" t="s">
        <v>45</v>
      </c>
      <c r="N8" s="3" t="s">
        <v>163</v>
      </c>
      <c r="O8" s="3" t="s">
        <v>165</v>
      </c>
      <c r="P8" s="18" t="s">
        <v>164</v>
      </c>
      <c r="Q8" s="3"/>
      <c r="R8" s="21">
        <v>0</v>
      </c>
      <c r="S8" s="6"/>
      <c r="T8" s="21">
        <v>5038.1880500000007</v>
      </c>
      <c r="U8" s="25">
        <v>189913.67948863638</v>
      </c>
    </row>
    <row r="9" spans="1:21" ht="30" customHeight="1">
      <c r="A9" s="7">
        <v>4</v>
      </c>
      <c r="B9" s="3" t="s">
        <v>21</v>
      </c>
      <c r="C9" s="3" t="s">
        <v>7</v>
      </c>
      <c r="D9" s="19" t="s">
        <v>143</v>
      </c>
      <c r="E9" s="3"/>
      <c r="F9" s="3" t="str">
        <f>D9</f>
        <v>Obměna starých plynových kotlů v domácnostech</v>
      </c>
      <c r="G9" s="3"/>
      <c r="H9" s="3"/>
      <c r="I9" s="3" t="s">
        <v>65</v>
      </c>
      <c r="J9" s="3"/>
      <c r="K9" s="3" t="s">
        <v>53</v>
      </c>
      <c r="L9" s="20">
        <f t="shared" si="0"/>
        <v>2853666.666666666</v>
      </c>
      <c r="M9" s="18" t="s">
        <v>159</v>
      </c>
      <c r="N9" s="18" t="s">
        <v>159</v>
      </c>
      <c r="O9" s="18" t="s">
        <v>159</v>
      </c>
      <c r="P9" s="18" t="s">
        <v>159</v>
      </c>
      <c r="Q9" s="3"/>
      <c r="R9" s="21">
        <v>550.35</v>
      </c>
      <c r="S9" s="6"/>
      <c r="T9" s="21">
        <v>111.17070000000001</v>
      </c>
      <c r="U9" s="25">
        <v>71341.666666666657</v>
      </c>
    </row>
    <row r="10" spans="1:21" ht="30" customHeight="1">
      <c r="A10" s="7">
        <v>5</v>
      </c>
      <c r="B10" s="3" t="s">
        <v>21</v>
      </c>
      <c r="C10" s="3" t="s">
        <v>5</v>
      </c>
      <c r="D10" s="19" t="s">
        <v>144</v>
      </c>
      <c r="E10" s="3"/>
      <c r="F10" s="3" t="str">
        <f>D10</f>
        <v>Výměna osvětlení za LED v domácnostech</v>
      </c>
      <c r="G10" s="3"/>
      <c r="H10" s="3"/>
      <c r="I10" s="3" t="s">
        <v>65</v>
      </c>
      <c r="J10" s="3"/>
      <c r="K10" s="3" t="s">
        <v>53</v>
      </c>
      <c r="L10" s="20">
        <f t="shared" si="0"/>
        <v>643866.10169491533</v>
      </c>
      <c r="M10" s="18" t="s">
        <v>159</v>
      </c>
      <c r="N10" s="18" t="s">
        <v>159</v>
      </c>
      <c r="O10" s="18" t="s">
        <v>159</v>
      </c>
      <c r="P10" s="18" t="s">
        <v>159</v>
      </c>
      <c r="Q10" s="3"/>
      <c r="R10" s="21">
        <v>759.76200000000006</v>
      </c>
      <c r="S10" s="6"/>
      <c r="T10" s="21">
        <v>208.93455000000003</v>
      </c>
      <c r="U10" s="26">
        <v>16096.652542372882</v>
      </c>
    </row>
    <row r="11" spans="1:21" ht="30" customHeight="1">
      <c r="A11" s="7">
        <v>6</v>
      </c>
      <c r="B11" s="3" t="s">
        <v>21</v>
      </c>
      <c r="C11" s="3" t="s">
        <v>15</v>
      </c>
      <c r="D11" s="19" t="s">
        <v>145</v>
      </c>
      <c r="E11" s="3"/>
      <c r="F11" s="3" t="str">
        <f>D11</f>
        <v>Obměna domácích elektrospotřebičů</v>
      </c>
      <c r="G11" s="3"/>
      <c r="H11" s="3"/>
      <c r="I11" s="3" t="s">
        <v>65</v>
      </c>
      <c r="J11" s="3"/>
      <c r="K11" s="3" t="s">
        <v>53</v>
      </c>
      <c r="L11" s="20">
        <f t="shared" si="0"/>
        <v>498260.92265943013</v>
      </c>
      <c r="M11" s="18" t="s">
        <v>159</v>
      </c>
      <c r="N11" s="18" t="s">
        <v>159</v>
      </c>
      <c r="O11" s="18" t="s">
        <v>159</v>
      </c>
      <c r="P11" s="18" t="s">
        <v>159</v>
      </c>
      <c r="Q11" s="3"/>
      <c r="R11" s="21">
        <v>316.5675</v>
      </c>
      <c r="S11" s="6"/>
      <c r="T11" s="21">
        <v>87.05606250000001</v>
      </c>
      <c r="U11" s="25">
        <v>12456.523066485754</v>
      </c>
    </row>
    <row r="12" spans="1:21" ht="30" customHeight="1">
      <c r="A12" s="7">
        <v>7</v>
      </c>
      <c r="B12" s="3" t="s">
        <v>21</v>
      </c>
      <c r="C12" s="3" t="s">
        <v>13</v>
      </c>
      <c r="D12" s="19" t="s">
        <v>146</v>
      </c>
      <c r="E12" s="3"/>
      <c r="F12" s="3" t="str">
        <f>D12</f>
        <v>Náhrada přímotopů TČ v domácnostech</v>
      </c>
      <c r="G12" s="3"/>
      <c r="H12" s="3"/>
      <c r="I12" s="3" t="s">
        <v>65</v>
      </c>
      <c r="J12" s="3"/>
      <c r="K12" s="3" t="s">
        <v>53</v>
      </c>
      <c r="L12" s="20">
        <f t="shared" si="0"/>
        <v>603640.66767830052</v>
      </c>
      <c r="M12" s="3" t="s">
        <v>45</v>
      </c>
      <c r="N12" s="3" t="s">
        <v>155</v>
      </c>
      <c r="O12" s="3" t="s">
        <v>262</v>
      </c>
      <c r="P12" s="18" t="s">
        <v>157</v>
      </c>
      <c r="Q12" s="3"/>
      <c r="R12" s="21">
        <v>872.36666666666679</v>
      </c>
      <c r="S12" s="6"/>
      <c r="T12" s="21">
        <v>239.9008333333334</v>
      </c>
      <c r="U12" s="25">
        <v>15091.016691957513</v>
      </c>
    </row>
    <row r="13" spans="1:21" s="5" customFormat="1" ht="30" customHeight="1">
      <c r="A13" s="29">
        <v>8</v>
      </c>
      <c r="B13" s="6" t="s">
        <v>19</v>
      </c>
      <c r="C13" s="6" t="s">
        <v>5</v>
      </c>
      <c r="D13" s="19" t="s">
        <v>170</v>
      </c>
      <c r="E13" s="6"/>
      <c r="F13" s="6" t="str">
        <f>D13</f>
        <v>Výměna zbývajících svítidel za LED MŠ a ZŠ Libčany</v>
      </c>
      <c r="G13" s="6"/>
      <c r="H13" s="6"/>
      <c r="I13" s="6" t="s">
        <v>82</v>
      </c>
      <c r="J13" s="6" t="s">
        <v>230</v>
      </c>
      <c r="K13" s="6" t="s">
        <v>53</v>
      </c>
      <c r="L13" s="20">
        <f t="shared" si="0"/>
        <v>169920</v>
      </c>
      <c r="M13" s="6" t="s">
        <v>40</v>
      </c>
      <c r="N13" s="6" t="s">
        <v>270</v>
      </c>
      <c r="O13" s="3" t="s">
        <v>579</v>
      </c>
      <c r="P13" s="30" t="s">
        <v>269</v>
      </c>
      <c r="Q13" s="6"/>
      <c r="R13" s="21">
        <v>24</v>
      </c>
      <c r="S13" s="6"/>
      <c r="T13" s="21">
        <v>6.6000000000000005</v>
      </c>
      <c r="U13" s="25">
        <v>4248</v>
      </c>
    </row>
    <row r="14" spans="1:21" s="5" customFormat="1" ht="30" customHeight="1">
      <c r="A14" s="29">
        <v>9</v>
      </c>
      <c r="B14" s="6" t="s">
        <v>19</v>
      </c>
      <c r="C14" s="6" t="s">
        <v>5</v>
      </c>
      <c r="D14" s="19" t="s">
        <v>171</v>
      </c>
      <c r="E14" s="6"/>
      <c r="F14" s="6" t="str">
        <f>D14</f>
        <v>Výměna zbývajících svítidel za LED MŠ a ZŠ Dubenec</v>
      </c>
      <c r="G14" s="6"/>
      <c r="H14" s="6"/>
      <c r="I14" s="6" t="s">
        <v>82</v>
      </c>
      <c r="J14" s="6" t="s">
        <v>231</v>
      </c>
      <c r="K14" s="6" t="s">
        <v>53</v>
      </c>
      <c r="L14" s="20">
        <f t="shared" si="0"/>
        <v>21168</v>
      </c>
      <c r="M14" s="6" t="s">
        <v>40</v>
      </c>
      <c r="N14" s="6" t="s">
        <v>270</v>
      </c>
      <c r="O14" s="3" t="s">
        <v>579</v>
      </c>
      <c r="P14" s="30" t="s">
        <v>269</v>
      </c>
      <c r="Q14" s="6"/>
      <c r="R14" s="21">
        <v>3.6</v>
      </c>
      <c r="S14" s="6"/>
      <c r="T14" s="21">
        <v>0.9900000000000001</v>
      </c>
      <c r="U14" s="25">
        <v>529.20000000000005</v>
      </c>
    </row>
    <row r="15" spans="1:21" s="5" customFormat="1" ht="30" customHeight="1">
      <c r="A15" s="29">
        <v>10</v>
      </c>
      <c r="B15" s="6" t="s">
        <v>19</v>
      </c>
      <c r="C15" s="6" t="s">
        <v>5</v>
      </c>
      <c r="D15" s="19" t="s">
        <v>172</v>
      </c>
      <c r="E15" s="6"/>
      <c r="F15" s="6" t="str">
        <f>D15</f>
        <v>Výměna zbývajících svítidel za LED ZŠ a MŠ Praskačka</v>
      </c>
      <c r="G15" s="6"/>
      <c r="H15" s="6"/>
      <c r="I15" s="6" t="s">
        <v>82</v>
      </c>
      <c r="J15" s="6" t="s">
        <v>232</v>
      </c>
      <c r="K15" s="6" t="s">
        <v>53</v>
      </c>
      <c r="L15" s="20">
        <f t="shared" si="0"/>
        <v>46485.196800000012</v>
      </c>
      <c r="M15" s="6" t="s">
        <v>40</v>
      </c>
      <c r="N15" s="6" t="s">
        <v>270</v>
      </c>
      <c r="O15" s="3" t="s">
        <v>579</v>
      </c>
      <c r="P15" s="30" t="s">
        <v>269</v>
      </c>
      <c r="Q15" s="6"/>
      <c r="R15" s="21">
        <v>8.9600000000000009</v>
      </c>
      <c r="S15" s="6"/>
      <c r="T15" s="21">
        <v>2.4640000000000004</v>
      </c>
      <c r="U15" s="25">
        <v>1162.1299200000003</v>
      </c>
    </row>
    <row r="16" spans="1:21" ht="30" customHeight="1">
      <c r="A16" s="7">
        <v>11</v>
      </c>
      <c r="B16" s="3" t="s">
        <v>19</v>
      </c>
      <c r="C16" s="3" t="s">
        <v>14</v>
      </c>
      <c r="D16" s="19" t="s">
        <v>173</v>
      </c>
      <c r="E16" s="3"/>
      <c r="F16" s="3" t="str">
        <f>D16</f>
        <v>Rekonstrukce obecního úřadu v obci Račice nad Trotinou</v>
      </c>
      <c r="G16" s="3"/>
      <c r="H16" s="3"/>
      <c r="I16" s="3" t="s">
        <v>82</v>
      </c>
      <c r="J16" s="3" t="s">
        <v>240</v>
      </c>
      <c r="K16" s="3" t="s">
        <v>53</v>
      </c>
      <c r="L16" s="20">
        <f t="shared" si="0"/>
        <v>34000</v>
      </c>
      <c r="M16" s="3" t="s">
        <v>41</v>
      </c>
      <c r="N16" s="3" t="s">
        <v>161</v>
      </c>
      <c r="O16" s="3" t="s">
        <v>579</v>
      </c>
      <c r="P16" s="18" t="s">
        <v>160</v>
      </c>
      <c r="Q16" s="3"/>
      <c r="R16" s="21">
        <v>6</v>
      </c>
      <c r="S16" s="6"/>
      <c r="T16" s="21">
        <v>1.2120000000000002</v>
      </c>
      <c r="U16" s="25">
        <v>850</v>
      </c>
    </row>
    <row r="17" spans="1:21" ht="30" customHeight="1">
      <c r="A17" s="7">
        <v>12</v>
      </c>
      <c r="B17" s="3" t="s">
        <v>19</v>
      </c>
      <c r="C17" s="3" t="s">
        <v>14</v>
      </c>
      <c r="D17" s="19" t="s">
        <v>174</v>
      </c>
      <c r="E17" s="3"/>
      <c r="F17" s="3" t="str">
        <f>D17</f>
        <v>Kompletní revitalizace objektu MŠ v obci Číbuz č.p. 20</v>
      </c>
      <c r="G17" s="3"/>
      <c r="H17" s="3"/>
      <c r="I17" s="3" t="s">
        <v>82</v>
      </c>
      <c r="J17" s="3" t="s">
        <v>241</v>
      </c>
      <c r="K17" s="3" t="s">
        <v>53</v>
      </c>
      <c r="L17" s="20">
        <f t="shared" si="0"/>
        <v>100000</v>
      </c>
      <c r="M17" s="3" t="s">
        <v>41</v>
      </c>
      <c r="N17" s="3" t="s">
        <v>161</v>
      </c>
      <c r="O17" s="3" t="s">
        <v>579</v>
      </c>
      <c r="P17" s="18" t="s">
        <v>160</v>
      </c>
      <c r="Q17" s="3"/>
      <c r="R17" s="21">
        <v>42</v>
      </c>
      <c r="S17" s="6"/>
      <c r="T17" s="21">
        <v>10.016999999999999</v>
      </c>
      <c r="U17" s="25">
        <v>2500</v>
      </c>
    </row>
    <row r="18" spans="1:21" ht="30" customHeight="1">
      <c r="A18" s="7">
        <v>13</v>
      </c>
      <c r="B18" s="3" t="s">
        <v>19</v>
      </c>
      <c r="C18" s="3" t="s">
        <v>14</v>
      </c>
      <c r="D18" s="19" t="s">
        <v>175</v>
      </c>
      <c r="E18" s="3"/>
      <c r="F18" s="3" t="str">
        <f>D18</f>
        <v>Kompletní revitalizace objektu Obecního úřadu č.p. 32 Skalice</v>
      </c>
      <c r="G18" s="3"/>
      <c r="H18" s="3"/>
      <c r="I18" s="3" t="s">
        <v>82</v>
      </c>
      <c r="J18" s="3" t="s">
        <v>233</v>
      </c>
      <c r="K18" s="3" t="s">
        <v>53</v>
      </c>
      <c r="L18" s="20">
        <f t="shared" si="0"/>
        <v>30000</v>
      </c>
      <c r="M18" s="3" t="s">
        <v>41</v>
      </c>
      <c r="N18" s="3" t="s">
        <v>161</v>
      </c>
      <c r="O18" s="3" t="s">
        <v>579</v>
      </c>
      <c r="P18" s="18" t="s">
        <v>160</v>
      </c>
      <c r="Q18" s="3"/>
      <c r="R18" s="21">
        <v>9</v>
      </c>
      <c r="S18" s="6"/>
      <c r="T18" s="21">
        <v>2.4750000000000001</v>
      </c>
      <c r="U18" s="25">
        <v>750</v>
      </c>
    </row>
    <row r="19" spans="1:21" ht="30" customHeight="1">
      <c r="A19" s="7">
        <v>14</v>
      </c>
      <c r="B19" s="3" t="s">
        <v>19</v>
      </c>
      <c r="C19" s="3" t="s">
        <v>14</v>
      </c>
      <c r="D19" s="19" t="s">
        <v>176</v>
      </c>
      <c r="E19" s="3"/>
      <c r="F19" s="3" t="str">
        <f>D19</f>
        <v>Revitalizace zámku Dolní Přím č.p. 1</v>
      </c>
      <c r="G19" s="3"/>
      <c r="H19" s="3"/>
      <c r="I19" s="3" t="s">
        <v>82</v>
      </c>
      <c r="J19" s="3" t="s">
        <v>242</v>
      </c>
      <c r="K19" s="3" t="s">
        <v>53</v>
      </c>
      <c r="L19" s="20">
        <f t="shared" si="0"/>
        <v>116000</v>
      </c>
      <c r="M19" s="3" t="s">
        <v>41</v>
      </c>
      <c r="N19" s="3" t="s">
        <v>161</v>
      </c>
      <c r="O19" s="3" t="s">
        <v>579</v>
      </c>
      <c r="P19" s="18" t="s">
        <v>160</v>
      </c>
      <c r="Q19" s="3"/>
      <c r="R19" s="21">
        <v>30</v>
      </c>
      <c r="S19" s="6"/>
      <c r="T19" s="21">
        <v>8.25</v>
      </c>
      <c r="U19" s="25">
        <v>2900</v>
      </c>
    </row>
    <row r="20" spans="1:21" ht="30" customHeight="1">
      <c r="A20" s="7">
        <v>15</v>
      </c>
      <c r="B20" s="3" t="s">
        <v>19</v>
      </c>
      <c r="C20" s="3" t="s">
        <v>14</v>
      </c>
      <c r="D20" s="19" t="s">
        <v>177</v>
      </c>
      <c r="E20" s="3"/>
      <c r="F20" s="3" t="str">
        <f>D20</f>
        <v>Revitalizace MŠ v obci Heřmanice č.p.4</v>
      </c>
      <c r="G20" s="3"/>
      <c r="H20" s="3"/>
      <c r="I20" s="3" t="s">
        <v>82</v>
      </c>
      <c r="J20" s="3" t="s">
        <v>243</v>
      </c>
      <c r="K20" s="3" t="s">
        <v>53</v>
      </c>
      <c r="L20" s="20">
        <f t="shared" si="0"/>
        <v>36000</v>
      </c>
      <c r="M20" s="3" t="s">
        <v>41</v>
      </c>
      <c r="N20" s="3" t="s">
        <v>161</v>
      </c>
      <c r="O20" s="3" t="s">
        <v>579</v>
      </c>
      <c r="P20" s="18" t="s">
        <v>160</v>
      </c>
      <c r="Q20" s="3"/>
      <c r="R20" s="21">
        <v>18</v>
      </c>
      <c r="S20" s="6"/>
      <c r="T20" s="21">
        <v>3.6360000000000001</v>
      </c>
      <c r="U20" s="25">
        <v>900</v>
      </c>
    </row>
    <row r="21" spans="1:21" ht="30" customHeight="1">
      <c r="A21" s="7">
        <v>16</v>
      </c>
      <c r="B21" s="3" t="s">
        <v>19</v>
      </c>
      <c r="C21" s="3" t="s">
        <v>14</v>
      </c>
      <c r="D21" s="19" t="s">
        <v>178</v>
      </c>
      <c r="E21" s="3"/>
      <c r="F21" s="3" t="str">
        <f>D21</f>
        <v>Kompletní revitalizace objektu v obci Suchá č.p. 46</v>
      </c>
      <c r="G21" s="3"/>
      <c r="H21" s="3"/>
      <c r="I21" s="3" t="s">
        <v>82</v>
      </c>
      <c r="J21" s="3" t="s">
        <v>244</v>
      </c>
      <c r="K21" s="3" t="s">
        <v>53</v>
      </c>
      <c r="L21" s="20">
        <f t="shared" si="0"/>
        <v>80000</v>
      </c>
      <c r="M21" s="3" t="s">
        <v>41</v>
      </c>
      <c r="N21" s="3" t="s">
        <v>161</v>
      </c>
      <c r="O21" s="3" t="s">
        <v>579</v>
      </c>
      <c r="P21" s="18" t="s">
        <v>160</v>
      </c>
      <c r="Q21" s="3"/>
      <c r="R21" s="21">
        <v>50</v>
      </c>
      <c r="S21" s="6"/>
      <c r="T21" s="21">
        <v>10.100000000000001</v>
      </c>
      <c r="U21" s="25">
        <v>2000</v>
      </c>
    </row>
    <row r="22" spans="1:21" ht="30" customHeight="1">
      <c r="A22" s="7">
        <v>17</v>
      </c>
      <c r="B22" s="3" t="s">
        <v>19</v>
      </c>
      <c r="C22" s="3" t="s">
        <v>14</v>
      </c>
      <c r="D22" s="19" t="s">
        <v>179</v>
      </c>
      <c r="E22" s="3"/>
      <c r="F22" s="3" t="str">
        <f>D22</f>
        <v>Rekonstrukce MŠ č.p.70 v obci Neděliště</v>
      </c>
      <c r="G22" s="3"/>
      <c r="H22" s="3"/>
      <c r="I22" s="3" t="s">
        <v>82</v>
      </c>
      <c r="J22" s="3" t="s">
        <v>234</v>
      </c>
      <c r="K22" s="3" t="s">
        <v>53</v>
      </c>
      <c r="L22" s="20">
        <f t="shared" si="0"/>
        <v>120000</v>
      </c>
      <c r="M22" s="3" t="s">
        <v>41</v>
      </c>
      <c r="N22" s="3" t="s">
        <v>161</v>
      </c>
      <c r="O22" s="3" t="s">
        <v>579</v>
      </c>
      <c r="P22" s="18" t="s">
        <v>160</v>
      </c>
      <c r="Q22" s="3"/>
      <c r="R22" s="21">
        <v>78</v>
      </c>
      <c r="S22" s="6"/>
      <c r="T22" s="21">
        <v>21.450000000000003</v>
      </c>
      <c r="U22" s="25">
        <v>3000</v>
      </c>
    </row>
    <row r="23" spans="1:21" ht="30" customHeight="1">
      <c r="A23" s="7">
        <v>18</v>
      </c>
      <c r="B23" s="3" t="s">
        <v>19</v>
      </c>
      <c r="C23" s="3" t="s">
        <v>14</v>
      </c>
      <c r="D23" s="19" t="s">
        <v>180</v>
      </c>
      <c r="E23" s="3"/>
      <c r="F23" s="3" t="str">
        <f>D23</f>
        <v>Rekonstrukce objektu s č.p.31 v obci Kratonohy</v>
      </c>
      <c r="G23" s="3"/>
      <c r="H23" s="3"/>
      <c r="I23" s="3" t="s">
        <v>82</v>
      </c>
      <c r="J23" s="3" t="s">
        <v>235</v>
      </c>
      <c r="K23" s="3" t="s">
        <v>53</v>
      </c>
      <c r="L23" s="20">
        <f t="shared" si="0"/>
        <v>88000</v>
      </c>
      <c r="M23" s="3" t="s">
        <v>41</v>
      </c>
      <c r="N23" s="3" t="s">
        <v>161</v>
      </c>
      <c r="O23" s="3" t="s">
        <v>579</v>
      </c>
      <c r="P23" s="18" t="s">
        <v>160</v>
      </c>
      <c r="Q23" s="3"/>
      <c r="R23" s="21">
        <v>24</v>
      </c>
      <c r="S23" s="6"/>
      <c r="T23" s="21">
        <v>4.8480000000000008</v>
      </c>
      <c r="U23" s="25">
        <v>2200</v>
      </c>
    </row>
    <row r="24" spans="1:21" ht="30" customHeight="1">
      <c r="A24" s="7">
        <v>19</v>
      </c>
      <c r="B24" s="3" t="s">
        <v>19</v>
      </c>
      <c r="C24" s="3" t="s">
        <v>14</v>
      </c>
      <c r="D24" s="19" t="s">
        <v>181</v>
      </c>
      <c r="E24" s="3"/>
      <c r="F24" s="3" t="str">
        <f>D24</f>
        <v>Rekonstrukce HZ č.p.158 v obci Velichovky</v>
      </c>
      <c r="G24" s="3"/>
      <c r="H24" s="3"/>
      <c r="I24" s="3" t="s">
        <v>82</v>
      </c>
      <c r="J24" s="3" t="s">
        <v>236</v>
      </c>
      <c r="K24" s="3" t="s">
        <v>53</v>
      </c>
      <c r="L24" s="20">
        <f t="shared" si="0"/>
        <v>48000</v>
      </c>
      <c r="M24" s="3" t="s">
        <v>41</v>
      </c>
      <c r="N24" s="3" t="s">
        <v>161</v>
      </c>
      <c r="O24" s="3" t="s">
        <v>579</v>
      </c>
      <c r="P24" s="18" t="s">
        <v>160</v>
      </c>
      <c r="Q24" s="3"/>
      <c r="R24" s="21">
        <v>15</v>
      </c>
      <c r="S24" s="6"/>
      <c r="T24" s="21">
        <v>3.0300000000000002</v>
      </c>
      <c r="U24" s="25">
        <v>1200</v>
      </c>
    </row>
    <row r="25" spans="1:21" ht="30" customHeight="1">
      <c r="A25" s="7">
        <v>20</v>
      </c>
      <c r="B25" s="3" t="s">
        <v>19</v>
      </c>
      <c r="C25" s="3" t="s">
        <v>14</v>
      </c>
      <c r="D25" s="19" t="s">
        <v>182</v>
      </c>
      <c r="E25" s="3"/>
      <c r="F25" s="3" t="str">
        <f>D25</f>
        <v>Rekonstrukce OÚ č.p.42 v obci Hrádek</v>
      </c>
      <c r="G25" s="3"/>
      <c r="H25" s="3"/>
      <c r="I25" s="3" t="s">
        <v>82</v>
      </c>
      <c r="J25" s="3" t="s">
        <v>237</v>
      </c>
      <c r="K25" s="3" t="s">
        <v>53</v>
      </c>
      <c r="L25" s="20">
        <f t="shared" si="0"/>
        <v>56000</v>
      </c>
      <c r="M25" s="3" t="s">
        <v>41</v>
      </c>
      <c r="N25" s="3" t="s">
        <v>161</v>
      </c>
      <c r="O25" s="3" t="s">
        <v>579</v>
      </c>
      <c r="P25" s="18" t="s">
        <v>160</v>
      </c>
      <c r="Q25" s="3"/>
      <c r="R25" s="21">
        <v>20</v>
      </c>
      <c r="S25" s="6"/>
      <c r="T25" s="21">
        <v>4.04</v>
      </c>
      <c r="U25" s="25">
        <v>1400</v>
      </c>
    </row>
    <row r="26" spans="1:21" ht="30" customHeight="1">
      <c r="A26" s="7">
        <v>21</v>
      </c>
      <c r="B26" s="3" t="s">
        <v>19</v>
      </c>
      <c r="C26" s="3" t="s">
        <v>14</v>
      </c>
      <c r="D26" s="19" t="s">
        <v>183</v>
      </c>
      <c r="E26" s="3"/>
      <c r="F26" s="3" t="str">
        <f>D26</f>
        <v>Rekonstrukce OÚ č.p.117 v obci Osice</v>
      </c>
      <c r="G26" s="3"/>
      <c r="H26" s="3"/>
      <c r="I26" s="3" t="s">
        <v>82</v>
      </c>
      <c r="J26" s="3" t="s">
        <v>238</v>
      </c>
      <c r="K26" s="3" t="s">
        <v>53</v>
      </c>
      <c r="L26" s="20">
        <f t="shared" si="0"/>
        <v>30000</v>
      </c>
      <c r="M26" s="3" t="s">
        <v>41</v>
      </c>
      <c r="N26" s="3" t="s">
        <v>161</v>
      </c>
      <c r="O26" s="3" t="s">
        <v>579</v>
      </c>
      <c r="P26" s="18" t="s">
        <v>160</v>
      </c>
      <c r="Q26" s="3"/>
      <c r="R26" s="21">
        <v>10</v>
      </c>
      <c r="S26" s="6"/>
      <c r="T26" s="21">
        <v>2.02</v>
      </c>
      <c r="U26" s="25">
        <v>750</v>
      </c>
    </row>
    <row r="27" spans="1:21" ht="30" customHeight="1">
      <c r="A27" s="7">
        <v>22</v>
      </c>
      <c r="B27" s="3" t="s">
        <v>19</v>
      </c>
      <c r="C27" s="3" t="s">
        <v>14</v>
      </c>
      <c r="D27" s="19" t="s">
        <v>184</v>
      </c>
      <c r="E27" s="3"/>
      <c r="F27" s="3" t="str">
        <f>D27</f>
        <v>Rekonstrukce OÚ+MŠ č.p.100 v obci Roudnice</v>
      </c>
      <c r="G27" s="3"/>
      <c r="H27" s="3"/>
      <c r="I27" s="3" t="s">
        <v>82</v>
      </c>
      <c r="J27" s="3" t="s">
        <v>239</v>
      </c>
      <c r="K27" s="3" t="s">
        <v>53</v>
      </c>
      <c r="L27" s="20">
        <f t="shared" si="0"/>
        <v>20000</v>
      </c>
      <c r="M27" s="3" t="s">
        <v>41</v>
      </c>
      <c r="N27" s="3" t="s">
        <v>161</v>
      </c>
      <c r="O27" s="3" t="s">
        <v>579</v>
      </c>
      <c r="P27" s="18" t="s">
        <v>160</v>
      </c>
      <c r="Q27" s="3"/>
      <c r="R27" s="6">
        <v>5</v>
      </c>
      <c r="S27" s="6"/>
      <c r="T27" s="21">
        <v>1.01</v>
      </c>
      <c r="U27" s="25">
        <v>500</v>
      </c>
    </row>
    <row r="28" spans="1:21" ht="30" customHeight="1">
      <c r="A28" s="7">
        <v>23</v>
      </c>
      <c r="B28" s="3" t="s">
        <v>19</v>
      </c>
      <c r="C28" s="3" t="s">
        <v>14</v>
      </c>
      <c r="D28" s="19" t="s">
        <v>185</v>
      </c>
      <c r="E28" s="3"/>
      <c r="F28" s="3" t="str">
        <f>D28</f>
        <v>Rekonstrukce objektu s č.p.3 v obci Lanžov</v>
      </c>
      <c r="G28" s="3"/>
      <c r="H28" s="3"/>
      <c r="I28" s="3" t="s">
        <v>82</v>
      </c>
      <c r="J28" s="3" t="s">
        <v>245</v>
      </c>
      <c r="K28" s="3" t="s">
        <v>53</v>
      </c>
      <c r="L28" s="20">
        <f t="shared" si="0"/>
        <v>36000</v>
      </c>
      <c r="M28" s="3" t="s">
        <v>41</v>
      </c>
      <c r="N28" s="3" t="s">
        <v>161</v>
      </c>
      <c r="O28" s="3" t="s">
        <v>579</v>
      </c>
      <c r="P28" s="18" t="s">
        <v>160</v>
      </c>
      <c r="Q28" s="3"/>
      <c r="R28" s="6">
        <v>23</v>
      </c>
      <c r="S28" s="6"/>
      <c r="T28" s="6">
        <v>4.6459999999999999</v>
      </c>
      <c r="U28" s="25">
        <v>900</v>
      </c>
    </row>
    <row r="29" spans="1:21" ht="30" customHeight="1">
      <c r="A29" s="7">
        <v>24</v>
      </c>
      <c r="B29" s="3" t="s">
        <v>19</v>
      </c>
      <c r="C29" s="3" t="s">
        <v>14</v>
      </c>
      <c r="D29" s="19" t="s">
        <v>186</v>
      </c>
      <c r="E29" s="3"/>
      <c r="F29" s="3" t="str">
        <f>D29</f>
        <v>Kompletní revitalizace MŠ a ZŠ v obci Mžany</v>
      </c>
      <c r="G29" s="3"/>
      <c r="H29" s="3"/>
      <c r="I29" s="3" t="s">
        <v>82</v>
      </c>
      <c r="J29" s="3" t="s">
        <v>246</v>
      </c>
      <c r="K29" s="3" t="s">
        <v>53</v>
      </c>
      <c r="L29" s="20">
        <f t="shared" si="0"/>
        <v>160000</v>
      </c>
      <c r="M29" s="3" t="s">
        <v>41</v>
      </c>
      <c r="N29" s="3" t="s">
        <v>161</v>
      </c>
      <c r="O29" s="3" t="s">
        <v>579</v>
      </c>
      <c r="P29" s="18" t="s">
        <v>160</v>
      </c>
      <c r="Q29" s="3"/>
      <c r="R29" s="6">
        <v>155</v>
      </c>
      <c r="S29" s="6"/>
      <c r="T29" s="6">
        <v>31.310000000000002</v>
      </c>
      <c r="U29" s="25">
        <v>4000</v>
      </c>
    </row>
    <row r="30" spans="1:21" ht="30" customHeight="1">
      <c r="A30" s="7">
        <v>25</v>
      </c>
      <c r="B30" s="3" t="s">
        <v>19</v>
      </c>
      <c r="C30" s="3" t="s">
        <v>14</v>
      </c>
      <c r="D30" s="19" t="s">
        <v>187</v>
      </c>
      <c r="E30" s="3"/>
      <c r="F30" s="3" t="s">
        <v>187</v>
      </c>
      <c r="G30" s="3"/>
      <c r="H30" s="3"/>
      <c r="I30" s="3" t="s">
        <v>82</v>
      </c>
      <c r="J30" s="3" t="s">
        <v>230</v>
      </c>
      <c r="K30" s="3" t="s">
        <v>53</v>
      </c>
      <c r="L30" s="20">
        <f t="shared" si="0"/>
        <v>280000</v>
      </c>
      <c r="M30" s="3" t="s">
        <v>41</v>
      </c>
      <c r="N30" s="3" t="s">
        <v>161</v>
      </c>
      <c r="O30" s="3" t="s">
        <v>579</v>
      </c>
      <c r="P30" s="18" t="s">
        <v>160</v>
      </c>
      <c r="Q30" s="3"/>
      <c r="R30" s="6">
        <v>133</v>
      </c>
      <c r="S30" s="6"/>
      <c r="T30" s="6">
        <v>26.866000000000003</v>
      </c>
      <c r="U30" s="25">
        <v>7000</v>
      </c>
    </row>
    <row r="31" spans="1:21" ht="30" customHeight="1">
      <c r="A31" s="7">
        <v>26</v>
      </c>
      <c r="B31" s="3" t="s">
        <v>19</v>
      </c>
      <c r="C31" s="3" t="s">
        <v>14</v>
      </c>
      <c r="D31" s="19" t="s">
        <v>188</v>
      </c>
      <c r="E31" s="3"/>
      <c r="F31" s="3" t="s">
        <v>188</v>
      </c>
      <c r="G31" s="3"/>
      <c r="H31" s="3"/>
      <c r="I31" s="3" t="s">
        <v>82</v>
      </c>
      <c r="J31" s="3" t="s">
        <v>247</v>
      </c>
      <c r="K31" s="3" t="s">
        <v>53</v>
      </c>
      <c r="L31" s="20">
        <f t="shared" si="0"/>
        <v>100000</v>
      </c>
      <c r="M31" s="3" t="s">
        <v>41</v>
      </c>
      <c r="N31" s="3" t="s">
        <v>161</v>
      </c>
      <c r="O31" s="3" t="s">
        <v>579</v>
      </c>
      <c r="P31" s="18" t="s">
        <v>160</v>
      </c>
      <c r="Q31" s="3"/>
      <c r="R31" s="6">
        <v>10</v>
      </c>
      <c r="S31" s="6"/>
      <c r="T31" s="6">
        <v>2.02</v>
      </c>
      <c r="U31" s="25">
        <v>2500</v>
      </c>
    </row>
    <row r="32" spans="1:21" ht="30" customHeight="1">
      <c r="A32" s="7">
        <v>27</v>
      </c>
      <c r="B32" s="3" t="s">
        <v>19</v>
      </c>
      <c r="C32" s="3" t="s">
        <v>14</v>
      </c>
      <c r="D32" s="19" t="s">
        <v>189</v>
      </c>
      <c r="E32" s="3"/>
      <c r="F32" s="3" t="s">
        <v>189</v>
      </c>
      <c r="G32" s="3"/>
      <c r="H32" s="3"/>
      <c r="I32" s="3" t="s">
        <v>82</v>
      </c>
      <c r="J32" s="3" t="s">
        <v>248</v>
      </c>
      <c r="K32" s="3" t="s">
        <v>53</v>
      </c>
      <c r="L32" s="20">
        <f t="shared" si="0"/>
        <v>30000</v>
      </c>
      <c r="M32" s="3" t="s">
        <v>41</v>
      </c>
      <c r="N32" s="3" t="s">
        <v>161</v>
      </c>
      <c r="O32" s="3" t="s">
        <v>579</v>
      </c>
      <c r="P32" s="18" t="s">
        <v>160</v>
      </c>
      <c r="Q32" s="3"/>
      <c r="R32" s="6">
        <v>5</v>
      </c>
      <c r="S32" s="6"/>
      <c r="T32" s="6">
        <v>1.01</v>
      </c>
      <c r="U32" s="25">
        <v>750</v>
      </c>
    </row>
    <row r="33" spans="1:21" ht="30" customHeight="1">
      <c r="A33" s="7">
        <v>28</v>
      </c>
      <c r="B33" s="3" t="s">
        <v>19</v>
      </c>
      <c r="C33" s="3" t="s">
        <v>6</v>
      </c>
      <c r="D33" s="19" t="s">
        <v>190</v>
      </c>
      <c r="E33" s="3"/>
      <c r="F33" s="19" t="s">
        <v>481</v>
      </c>
      <c r="G33" s="3"/>
      <c r="H33" s="3"/>
      <c r="I33" s="3" t="s">
        <v>82</v>
      </c>
      <c r="J33" s="3" t="s">
        <v>249</v>
      </c>
      <c r="K33" s="3" t="s">
        <v>53</v>
      </c>
      <c r="L33" s="20">
        <f t="shared" si="0"/>
        <v>92360</v>
      </c>
      <c r="M33" s="3" t="s">
        <v>40</v>
      </c>
      <c r="N33" s="3" t="s">
        <v>577</v>
      </c>
      <c r="O33" s="3" t="s">
        <v>579</v>
      </c>
      <c r="P33" s="18" t="s">
        <v>269</v>
      </c>
      <c r="Q33" s="3"/>
      <c r="R33" s="6">
        <v>0</v>
      </c>
      <c r="S33" s="6">
        <v>55</v>
      </c>
      <c r="T33" s="6">
        <v>0</v>
      </c>
      <c r="U33" s="25">
        <v>2309</v>
      </c>
    </row>
    <row r="34" spans="1:21" ht="30" customHeight="1">
      <c r="A34" s="7">
        <v>29</v>
      </c>
      <c r="B34" s="3" t="s">
        <v>19</v>
      </c>
      <c r="C34" s="3" t="s">
        <v>6</v>
      </c>
      <c r="D34" s="19" t="s">
        <v>191</v>
      </c>
      <c r="E34" s="3"/>
      <c r="F34" s="19" t="s">
        <v>487</v>
      </c>
      <c r="G34" s="3"/>
      <c r="H34" s="3"/>
      <c r="I34" s="3" t="s">
        <v>82</v>
      </c>
      <c r="J34" s="3" t="s">
        <v>240</v>
      </c>
      <c r="K34" s="3" t="s">
        <v>53</v>
      </c>
      <c r="L34" s="20">
        <f t="shared" si="0"/>
        <v>41280</v>
      </c>
      <c r="M34" s="3" t="s">
        <v>40</v>
      </c>
      <c r="N34" s="3" t="s">
        <v>577</v>
      </c>
      <c r="O34" s="3" t="s">
        <v>579</v>
      </c>
      <c r="P34" s="18" t="s">
        <v>269</v>
      </c>
      <c r="Q34" s="3"/>
      <c r="R34" s="6">
        <v>0</v>
      </c>
      <c r="S34" s="6">
        <v>24</v>
      </c>
      <c r="T34" s="6">
        <v>0</v>
      </c>
      <c r="U34" s="25">
        <v>1032</v>
      </c>
    </row>
    <row r="35" spans="1:21" ht="30" customHeight="1">
      <c r="A35" s="7">
        <v>30</v>
      </c>
      <c r="B35" s="3" t="s">
        <v>19</v>
      </c>
      <c r="C35" s="3" t="s">
        <v>6</v>
      </c>
      <c r="D35" s="19" t="s">
        <v>192</v>
      </c>
      <c r="E35" s="3"/>
      <c r="F35" s="19" t="s">
        <v>489</v>
      </c>
      <c r="G35" s="3"/>
      <c r="H35" s="3"/>
      <c r="I35" s="3" t="s">
        <v>82</v>
      </c>
      <c r="J35" s="3" t="s">
        <v>241</v>
      </c>
      <c r="K35" s="3" t="s">
        <v>53</v>
      </c>
      <c r="L35" s="20">
        <f t="shared" si="0"/>
        <v>25000</v>
      </c>
      <c r="M35" s="3" t="s">
        <v>40</v>
      </c>
      <c r="N35" s="3" t="s">
        <v>577</v>
      </c>
      <c r="O35" s="3" t="s">
        <v>579</v>
      </c>
      <c r="P35" s="18" t="s">
        <v>269</v>
      </c>
      <c r="Q35" s="3"/>
      <c r="R35" s="6">
        <v>0</v>
      </c>
      <c r="S35" s="6">
        <v>15</v>
      </c>
      <c r="T35" s="6">
        <v>0</v>
      </c>
      <c r="U35" s="25">
        <v>625</v>
      </c>
    </row>
    <row r="36" spans="1:21" ht="30" customHeight="1">
      <c r="A36" s="7">
        <v>31</v>
      </c>
      <c r="B36" s="3" t="s">
        <v>19</v>
      </c>
      <c r="C36" s="3" t="s">
        <v>6</v>
      </c>
      <c r="D36" s="19" t="s">
        <v>193</v>
      </c>
      <c r="E36" s="3"/>
      <c r="F36" s="19" t="s">
        <v>491</v>
      </c>
      <c r="G36" s="3"/>
      <c r="H36" s="3"/>
      <c r="I36" s="3" t="s">
        <v>82</v>
      </c>
      <c r="J36" s="3" t="s">
        <v>250</v>
      </c>
      <c r="K36" s="3" t="s">
        <v>53</v>
      </c>
      <c r="L36" s="20">
        <f t="shared" si="0"/>
        <v>10800</v>
      </c>
      <c r="M36" s="3" t="s">
        <v>40</v>
      </c>
      <c r="N36" s="3" t="s">
        <v>577</v>
      </c>
      <c r="O36" s="3" t="s">
        <v>579</v>
      </c>
      <c r="P36" s="18" t="s">
        <v>269</v>
      </c>
      <c r="Q36" s="3"/>
      <c r="R36" s="6">
        <v>0</v>
      </c>
      <c r="S36" s="6">
        <v>6</v>
      </c>
      <c r="T36" s="6">
        <v>0</v>
      </c>
      <c r="U36" s="25">
        <v>270</v>
      </c>
    </row>
    <row r="37" spans="1:21" ht="30" customHeight="1">
      <c r="A37" s="7">
        <v>32</v>
      </c>
      <c r="B37" s="3" t="s">
        <v>19</v>
      </c>
      <c r="C37" s="3" t="s">
        <v>6</v>
      </c>
      <c r="D37" s="19" t="s">
        <v>194</v>
      </c>
      <c r="E37" s="3"/>
      <c r="F37" s="19" t="s">
        <v>494</v>
      </c>
      <c r="G37" s="3"/>
      <c r="H37" s="3"/>
      <c r="I37" s="3" t="s">
        <v>82</v>
      </c>
      <c r="J37" s="3" t="s">
        <v>243</v>
      </c>
      <c r="K37" s="3" t="s">
        <v>53</v>
      </c>
      <c r="L37" s="20">
        <f t="shared" si="0"/>
        <v>84000</v>
      </c>
      <c r="M37" s="3" t="s">
        <v>40</v>
      </c>
      <c r="N37" s="3" t="s">
        <v>577</v>
      </c>
      <c r="O37" s="3" t="s">
        <v>579</v>
      </c>
      <c r="P37" s="18" t="s">
        <v>269</v>
      </c>
      <c r="Q37" s="3"/>
      <c r="R37" s="6"/>
      <c r="S37" s="6">
        <v>52</v>
      </c>
      <c r="T37" s="6">
        <v>0</v>
      </c>
      <c r="U37" s="25">
        <v>2100</v>
      </c>
    </row>
    <row r="38" spans="1:21" ht="30" customHeight="1">
      <c r="A38" s="7">
        <v>33</v>
      </c>
      <c r="B38" s="3" t="s">
        <v>19</v>
      </c>
      <c r="C38" s="3" t="s">
        <v>6</v>
      </c>
      <c r="D38" s="19" t="s">
        <v>195</v>
      </c>
      <c r="E38" s="3"/>
      <c r="F38" s="19" t="s">
        <v>497</v>
      </c>
      <c r="G38" s="3"/>
      <c r="H38" s="3"/>
      <c r="I38" s="3" t="s">
        <v>82</v>
      </c>
      <c r="J38" s="3" t="s">
        <v>251</v>
      </c>
      <c r="K38" s="3" t="s">
        <v>53</v>
      </c>
      <c r="L38" s="20">
        <f t="shared" si="0"/>
        <v>28240</v>
      </c>
      <c r="M38" s="3" t="s">
        <v>40</v>
      </c>
      <c r="N38" s="3" t="s">
        <v>577</v>
      </c>
      <c r="O38" s="3" t="s">
        <v>579</v>
      </c>
      <c r="P38" s="18" t="s">
        <v>269</v>
      </c>
      <c r="Q38" s="3"/>
      <c r="R38" s="6"/>
      <c r="S38" s="6">
        <v>17</v>
      </c>
      <c r="T38" s="6">
        <v>0</v>
      </c>
      <c r="U38" s="25">
        <v>706</v>
      </c>
    </row>
    <row r="39" spans="1:21" ht="30" customHeight="1">
      <c r="A39" s="7">
        <v>34</v>
      </c>
      <c r="B39" s="3" t="s">
        <v>19</v>
      </c>
      <c r="C39" s="3" t="s">
        <v>6</v>
      </c>
      <c r="D39" s="19" t="s">
        <v>196</v>
      </c>
      <c r="E39" s="3"/>
      <c r="F39" s="19" t="s">
        <v>501</v>
      </c>
      <c r="G39" s="3"/>
      <c r="H39" s="3"/>
      <c r="I39" s="3" t="s">
        <v>82</v>
      </c>
      <c r="J39" s="3" t="s">
        <v>251</v>
      </c>
      <c r="K39" s="3" t="s">
        <v>53</v>
      </c>
      <c r="L39" s="20">
        <f t="shared" si="0"/>
        <v>130400</v>
      </c>
      <c r="M39" s="3" t="s">
        <v>40</v>
      </c>
      <c r="N39" s="3" t="s">
        <v>577</v>
      </c>
      <c r="O39" s="3" t="s">
        <v>579</v>
      </c>
      <c r="P39" s="18" t="s">
        <v>269</v>
      </c>
      <c r="Q39" s="3"/>
      <c r="R39" s="6"/>
      <c r="S39" s="6">
        <v>77</v>
      </c>
      <c r="T39" s="6">
        <v>0</v>
      </c>
      <c r="U39" s="25">
        <v>3260</v>
      </c>
    </row>
    <row r="40" spans="1:21" ht="30" customHeight="1">
      <c r="A40" s="7">
        <v>35</v>
      </c>
      <c r="B40" s="3" t="s">
        <v>19</v>
      </c>
      <c r="C40" s="3" t="s">
        <v>6</v>
      </c>
      <c r="D40" s="19" t="s">
        <v>197</v>
      </c>
      <c r="E40" s="3"/>
      <c r="F40" s="19" t="s">
        <v>504</v>
      </c>
      <c r="G40" s="3"/>
      <c r="H40" s="3"/>
      <c r="I40" s="3" t="s">
        <v>82</v>
      </c>
      <c r="J40" s="3" t="s">
        <v>251</v>
      </c>
      <c r="K40" s="3" t="s">
        <v>53</v>
      </c>
      <c r="L40" s="20">
        <f t="shared" si="0"/>
        <v>45600</v>
      </c>
      <c r="M40" s="3" t="s">
        <v>40</v>
      </c>
      <c r="N40" s="3" t="s">
        <v>577</v>
      </c>
      <c r="O40" s="3" t="s">
        <v>579</v>
      </c>
      <c r="P40" s="18" t="s">
        <v>269</v>
      </c>
      <c r="Q40" s="3"/>
      <c r="R40" s="6"/>
      <c r="S40" s="6">
        <v>27</v>
      </c>
      <c r="T40" s="6">
        <v>0</v>
      </c>
      <c r="U40" s="25">
        <v>1140</v>
      </c>
    </row>
    <row r="41" spans="1:21" ht="30" customHeight="1">
      <c r="A41" s="7">
        <v>36</v>
      </c>
      <c r="B41" s="3" t="s">
        <v>19</v>
      </c>
      <c r="C41" s="3" t="s">
        <v>6</v>
      </c>
      <c r="D41" s="19" t="s">
        <v>198</v>
      </c>
      <c r="E41" s="3"/>
      <c r="F41" s="19" t="s">
        <v>508</v>
      </c>
      <c r="G41" s="3"/>
      <c r="H41" s="3"/>
      <c r="I41" s="3" t="s">
        <v>82</v>
      </c>
      <c r="J41" s="3" t="s">
        <v>251</v>
      </c>
      <c r="K41" s="3" t="s">
        <v>53</v>
      </c>
      <c r="L41" s="20">
        <f t="shared" si="0"/>
        <v>68000</v>
      </c>
      <c r="M41" s="3" t="s">
        <v>40</v>
      </c>
      <c r="N41" s="3" t="s">
        <v>577</v>
      </c>
      <c r="O41" s="3" t="s">
        <v>579</v>
      </c>
      <c r="P41" s="18" t="s">
        <v>269</v>
      </c>
      <c r="Q41" s="3"/>
      <c r="R41" s="6"/>
      <c r="S41" s="6">
        <v>41</v>
      </c>
      <c r="T41" s="6">
        <v>0</v>
      </c>
      <c r="U41" s="25">
        <v>1700</v>
      </c>
    </row>
    <row r="42" spans="1:21" ht="30" customHeight="1">
      <c r="A42" s="7">
        <v>37</v>
      </c>
      <c r="B42" s="3" t="s">
        <v>19</v>
      </c>
      <c r="C42" s="3" t="s">
        <v>6</v>
      </c>
      <c r="D42" s="19" t="s">
        <v>199</v>
      </c>
      <c r="E42" s="3"/>
      <c r="F42" s="19" t="s">
        <v>511</v>
      </c>
      <c r="G42" s="3"/>
      <c r="H42" s="3"/>
      <c r="I42" s="3" t="s">
        <v>82</v>
      </c>
      <c r="J42" s="3" t="s">
        <v>234</v>
      </c>
      <c r="K42" s="3" t="s">
        <v>53</v>
      </c>
      <c r="L42" s="20">
        <f t="shared" si="0"/>
        <v>24000</v>
      </c>
      <c r="M42" s="3" t="s">
        <v>40</v>
      </c>
      <c r="N42" s="3" t="s">
        <v>577</v>
      </c>
      <c r="O42" s="3" t="s">
        <v>579</v>
      </c>
      <c r="P42" s="18" t="s">
        <v>269</v>
      </c>
      <c r="Q42" s="3"/>
      <c r="R42" s="6"/>
      <c r="S42" s="6">
        <v>14</v>
      </c>
      <c r="T42" s="6">
        <v>0</v>
      </c>
      <c r="U42" s="25">
        <v>600</v>
      </c>
    </row>
    <row r="43" spans="1:21" ht="30" customHeight="1">
      <c r="A43" s="7">
        <v>38</v>
      </c>
      <c r="B43" s="3" t="s">
        <v>19</v>
      </c>
      <c r="C43" s="3" t="s">
        <v>6</v>
      </c>
      <c r="D43" s="19" t="s">
        <v>200</v>
      </c>
      <c r="E43" s="3"/>
      <c r="F43" s="19" t="s">
        <v>515</v>
      </c>
      <c r="G43" s="3"/>
      <c r="H43" s="3"/>
      <c r="I43" s="3" t="s">
        <v>82</v>
      </c>
      <c r="J43" s="3" t="s">
        <v>252</v>
      </c>
      <c r="K43" s="3" t="s">
        <v>53</v>
      </c>
      <c r="L43" s="20">
        <f t="shared" si="0"/>
        <v>60000</v>
      </c>
      <c r="M43" s="3" t="s">
        <v>40</v>
      </c>
      <c r="N43" s="3" t="s">
        <v>577</v>
      </c>
      <c r="O43" s="3" t="s">
        <v>579</v>
      </c>
      <c r="P43" s="18" t="s">
        <v>269</v>
      </c>
      <c r="Q43" s="3"/>
      <c r="R43" s="6"/>
      <c r="S43" s="6">
        <v>36</v>
      </c>
      <c r="T43" s="6">
        <v>0</v>
      </c>
      <c r="U43" s="25">
        <v>1500</v>
      </c>
    </row>
    <row r="44" spans="1:21" ht="30" customHeight="1">
      <c r="A44" s="7">
        <v>39</v>
      </c>
      <c r="B44" s="3" t="s">
        <v>19</v>
      </c>
      <c r="C44" s="3" t="s">
        <v>6</v>
      </c>
      <c r="D44" s="19" t="s">
        <v>201</v>
      </c>
      <c r="E44" s="3"/>
      <c r="F44" s="19" t="s">
        <v>518</v>
      </c>
      <c r="G44" s="3"/>
      <c r="H44" s="3"/>
      <c r="I44" s="3" t="s">
        <v>82</v>
      </c>
      <c r="J44" s="3" t="s">
        <v>253</v>
      </c>
      <c r="K44" s="3" t="s">
        <v>53</v>
      </c>
      <c r="L44" s="20">
        <f t="shared" si="0"/>
        <v>16000</v>
      </c>
      <c r="M44" s="3" t="s">
        <v>40</v>
      </c>
      <c r="N44" s="3" t="s">
        <v>577</v>
      </c>
      <c r="O44" s="3" t="s">
        <v>579</v>
      </c>
      <c r="P44" s="18" t="s">
        <v>269</v>
      </c>
      <c r="Q44" s="3"/>
      <c r="R44" s="6"/>
      <c r="S44" s="6">
        <v>10</v>
      </c>
      <c r="T44" s="6">
        <v>0</v>
      </c>
      <c r="U44" s="25">
        <v>400</v>
      </c>
    </row>
    <row r="45" spans="1:21" ht="30" customHeight="1">
      <c r="A45" s="7">
        <v>40</v>
      </c>
      <c r="B45" s="3" t="s">
        <v>19</v>
      </c>
      <c r="C45" s="3" t="s">
        <v>6</v>
      </c>
      <c r="D45" s="19" t="s">
        <v>202</v>
      </c>
      <c r="E45" s="3"/>
      <c r="F45" s="19" t="s">
        <v>519</v>
      </c>
      <c r="G45" s="3"/>
      <c r="H45" s="3"/>
      <c r="I45" s="3" t="s">
        <v>82</v>
      </c>
      <c r="J45" s="3" t="s">
        <v>235</v>
      </c>
      <c r="K45" s="3" t="s">
        <v>53</v>
      </c>
      <c r="L45" s="20">
        <f t="shared" si="0"/>
        <v>52000</v>
      </c>
      <c r="M45" s="3" t="s">
        <v>40</v>
      </c>
      <c r="N45" s="3" t="s">
        <v>577</v>
      </c>
      <c r="O45" s="3" t="s">
        <v>579</v>
      </c>
      <c r="P45" s="18" t="s">
        <v>269</v>
      </c>
      <c r="Q45" s="3"/>
      <c r="R45" s="6"/>
      <c r="S45" s="6">
        <v>31</v>
      </c>
      <c r="T45" s="6">
        <v>0</v>
      </c>
      <c r="U45" s="25">
        <v>1300</v>
      </c>
    </row>
    <row r="46" spans="1:21" ht="30" customHeight="1">
      <c r="A46" s="7">
        <v>41</v>
      </c>
      <c r="B46" s="3" t="s">
        <v>19</v>
      </c>
      <c r="C46" s="3" t="s">
        <v>6</v>
      </c>
      <c r="D46" s="19" t="s">
        <v>203</v>
      </c>
      <c r="E46" s="3"/>
      <c r="F46" s="19" t="s">
        <v>522</v>
      </c>
      <c r="G46" s="3"/>
      <c r="H46" s="3"/>
      <c r="I46" s="3" t="s">
        <v>82</v>
      </c>
      <c r="J46" s="3" t="s">
        <v>236</v>
      </c>
      <c r="K46" s="3" t="s">
        <v>53</v>
      </c>
      <c r="L46" s="20">
        <f t="shared" si="0"/>
        <v>40000</v>
      </c>
      <c r="M46" s="3" t="s">
        <v>40</v>
      </c>
      <c r="N46" s="3" t="s">
        <v>577</v>
      </c>
      <c r="O46" s="3" t="s">
        <v>579</v>
      </c>
      <c r="P46" s="18" t="s">
        <v>269</v>
      </c>
      <c r="Q46" s="3"/>
      <c r="R46" s="6"/>
      <c r="S46" s="6">
        <v>27</v>
      </c>
      <c r="T46" s="6">
        <v>0</v>
      </c>
      <c r="U46" s="25">
        <v>1000</v>
      </c>
    </row>
    <row r="47" spans="1:21" ht="30" customHeight="1">
      <c r="A47" s="7">
        <v>42</v>
      </c>
      <c r="B47" s="3" t="s">
        <v>19</v>
      </c>
      <c r="C47" s="3" t="s">
        <v>6</v>
      </c>
      <c r="D47" s="19" t="s">
        <v>204</v>
      </c>
      <c r="E47" s="3"/>
      <c r="F47" s="19" t="s">
        <v>523</v>
      </c>
      <c r="G47" s="3"/>
      <c r="H47" s="3"/>
      <c r="I47" s="3" t="s">
        <v>82</v>
      </c>
      <c r="J47" s="3" t="s">
        <v>237</v>
      </c>
      <c r="K47" s="3" t="s">
        <v>53</v>
      </c>
      <c r="L47" s="20">
        <f t="shared" si="0"/>
        <v>13040</v>
      </c>
      <c r="M47" s="3" t="s">
        <v>40</v>
      </c>
      <c r="N47" s="3" t="s">
        <v>577</v>
      </c>
      <c r="O47" s="3" t="s">
        <v>579</v>
      </c>
      <c r="P47" s="18" t="s">
        <v>269</v>
      </c>
      <c r="Q47" s="3"/>
      <c r="R47" s="6"/>
      <c r="S47" s="6">
        <v>7</v>
      </c>
      <c r="T47" s="6">
        <v>0</v>
      </c>
      <c r="U47" s="25">
        <v>326</v>
      </c>
    </row>
    <row r="48" spans="1:21" ht="30" customHeight="1">
      <c r="A48" s="7">
        <v>43</v>
      </c>
      <c r="B48" s="3" t="s">
        <v>19</v>
      </c>
      <c r="C48" s="3" t="s">
        <v>6</v>
      </c>
      <c r="D48" s="19" t="s">
        <v>205</v>
      </c>
      <c r="E48" s="3"/>
      <c r="F48" s="19" t="s">
        <v>526</v>
      </c>
      <c r="G48" s="3"/>
      <c r="H48" s="3"/>
      <c r="I48" s="3" t="s">
        <v>82</v>
      </c>
      <c r="J48" s="3" t="s">
        <v>238</v>
      </c>
      <c r="K48" s="3" t="s">
        <v>53</v>
      </c>
      <c r="L48" s="20">
        <f t="shared" si="0"/>
        <v>10000</v>
      </c>
      <c r="M48" s="3" t="s">
        <v>40</v>
      </c>
      <c r="N48" s="3" t="s">
        <v>577</v>
      </c>
      <c r="O48" s="3" t="s">
        <v>579</v>
      </c>
      <c r="P48" s="18" t="s">
        <v>269</v>
      </c>
      <c r="Q48" s="3"/>
      <c r="R48" s="6"/>
      <c r="S48" s="6">
        <v>6</v>
      </c>
      <c r="T48" s="6">
        <v>0</v>
      </c>
      <c r="U48" s="25">
        <v>250</v>
      </c>
    </row>
    <row r="49" spans="1:21" ht="30" customHeight="1">
      <c r="A49" s="7">
        <v>44</v>
      </c>
      <c r="B49" s="3" t="s">
        <v>19</v>
      </c>
      <c r="C49" s="3" t="s">
        <v>6</v>
      </c>
      <c r="D49" s="19" t="s">
        <v>206</v>
      </c>
      <c r="E49" s="3"/>
      <c r="F49" s="19" t="s">
        <v>528</v>
      </c>
      <c r="G49" s="3"/>
      <c r="H49" s="3"/>
      <c r="I49" s="3" t="s">
        <v>82</v>
      </c>
      <c r="J49" s="3" t="s">
        <v>238</v>
      </c>
      <c r="K49" s="3" t="s">
        <v>53</v>
      </c>
      <c r="L49" s="20">
        <f t="shared" si="0"/>
        <v>96000</v>
      </c>
      <c r="M49" s="3" t="s">
        <v>40</v>
      </c>
      <c r="N49" s="3" t="s">
        <v>577</v>
      </c>
      <c r="O49" s="3" t="s">
        <v>579</v>
      </c>
      <c r="P49" s="18" t="s">
        <v>269</v>
      </c>
      <c r="Q49" s="3"/>
      <c r="R49" s="6"/>
      <c r="S49" s="6">
        <v>58</v>
      </c>
      <c r="T49" s="6">
        <v>0</v>
      </c>
      <c r="U49" s="25">
        <v>2400</v>
      </c>
    </row>
    <row r="50" spans="1:21" ht="30" customHeight="1">
      <c r="A50" s="7">
        <v>45</v>
      </c>
      <c r="B50" s="3" t="s">
        <v>19</v>
      </c>
      <c r="C50" s="3" t="s">
        <v>6</v>
      </c>
      <c r="D50" s="19" t="s">
        <v>207</v>
      </c>
      <c r="E50" s="3"/>
      <c r="F50" s="19" t="s">
        <v>532</v>
      </c>
      <c r="G50" s="3"/>
      <c r="H50" s="3"/>
      <c r="I50" s="3" t="s">
        <v>82</v>
      </c>
      <c r="J50" s="3" t="s">
        <v>254</v>
      </c>
      <c r="K50" s="3" t="s">
        <v>53</v>
      </c>
      <c r="L50" s="20">
        <f t="shared" si="0"/>
        <v>22000</v>
      </c>
      <c r="M50" s="3" t="s">
        <v>40</v>
      </c>
      <c r="N50" s="3" t="s">
        <v>577</v>
      </c>
      <c r="O50" s="3" t="s">
        <v>579</v>
      </c>
      <c r="P50" s="18" t="s">
        <v>269</v>
      </c>
      <c r="Q50" s="3"/>
      <c r="R50" s="6"/>
      <c r="S50" s="6">
        <v>13</v>
      </c>
      <c r="T50" s="6">
        <v>0</v>
      </c>
      <c r="U50" s="25">
        <v>550</v>
      </c>
    </row>
    <row r="51" spans="1:21" ht="30" customHeight="1">
      <c r="A51" s="7">
        <v>46</v>
      </c>
      <c r="B51" s="3" t="s">
        <v>19</v>
      </c>
      <c r="C51" s="3" t="s">
        <v>6</v>
      </c>
      <c r="D51" s="19" t="s">
        <v>208</v>
      </c>
      <c r="E51" s="3"/>
      <c r="F51" s="19" t="s">
        <v>536</v>
      </c>
      <c r="G51" s="3"/>
      <c r="H51" s="3"/>
      <c r="I51" s="3" t="s">
        <v>82</v>
      </c>
      <c r="J51" s="3" t="s">
        <v>255</v>
      </c>
      <c r="K51" s="3" t="s">
        <v>53</v>
      </c>
      <c r="L51" s="20">
        <f t="shared" si="0"/>
        <v>9600</v>
      </c>
      <c r="M51" s="3" t="s">
        <v>40</v>
      </c>
      <c r="N51" s="3" t="s">
        <v>577</v>
      </c>
      <c r="O51" s="3" t="s">
        <v>579</v>
      </c>
      <c r="P51" s="18" t="s">
        <v>269</v>
      </c>
      <c r="Q51" s="3"/>
      <c r="R51" s="6"/>
      <c r="S51" s="6">
        <v>6</v>
      </c>
      <c r="T51" s="6">
        <v>0</v>
      </c>
      <c r="U51" s="25">
        <v>240</v>
      </c>
    </row>
    <row r="52" spans="1:21" ht="30" customHeight="1">
      <c r="A52" s="7">
        <v>47</v>
      </c>
      <c r="B52" s="3" t="s">
        <v>19</v>
      </c>
      <c r="C52" s="3" t="s">
        <v>6</v>
      </c>
      <c r="D52" s="19" t="s">
        <v>209</v>
      </c>
      <c r="E52" s="3"/>
      <c r="F52" s="19" t="s">
        <v>537</v>
      </c>
      <c r="G52" s="3"/>
      <c r="H52" s="3"/>
      <c r="I52" s="3" t="s">
        <v>82</v>
      </c>
      <c r="J52" s="3" t="s">
        <v>239</v>
      </c>
      <c r="K52" s="3" t="s">
        <v>53</v>
      </c>
      <c r="L52" s="20">
        <f t="shared" si="0"/>
        <v>26000</v>
      </c>
      <c r="M52" s="3" t="s">
        <v>40</v>
      </c>
      <c r="N52" s="3" t="s">
        <v>577</v>
      </c>
      <c r="O52" s="3" t="s">
        <v>579</v>
      </c>
      <c r="P52" s="18" t="s">
        <v>269</v>
      </c>
      <c r="Q52" s="3"/>
      <c r="R52" s="6"/>
      <c r="S52" s="6">
        <v>15</v>
      </c>
      <c r="T52" s="6">
        <v>0</v>
      </c>
      <c r="U52" s="25">
        <v>650</v>
      </c>
    </row>
    <row r="53" spans="1:21" ht="30" customHeight="1">
      <c r="A53" s="7">
        <v>48</v>
      </c>
      <c r="B53" s="3" t="s">
        <v>19</v>
      </c>
      <c r="C53" s="3" t="s">
        <v>6</v>
      </c>
      <c r="D53" s="19" t="s">
        <v>210</v>
      </c>
      <c r="E53" s="3"/>
      <c r="F53" s="19" t="s">
        <v>540</v>
      </c>
      <c r="G53" s="3"/>
      <c r="H53" s="3"/>
      <c r="I53" s="3" t="s">
        <v>82</v>
      </c>
      <c r="J53" s="3" t="s">
        <v>239</v>
      </c>
      <c r="K53" s="3" t="s">
        <v>53</v>
      </c>
      <c r="L53" s="20">
        <f t="shared" si="0"/>
        <v>8400</v>
      </c>
      <c r="M53" s="3" t="s">
        <v>40</v>
      </c>
      <c r="N53" s="3" t="s">
        <v>577</v>
      </c>
      <c r="O53" s="3" t="s">
        <v>579</v>
      </c>
      <c r="P53" s="18" t="s">
        <v>269</v>
      </c>
      <c r="Q53" s="3"/>
      <c r="R53" s="6"/>
      <c r="S53" s="6">
        <v>5</v>
      </c>
      <c r="T53" s="6">
        <v>0</v>
      </c>
      <c r="U53" s="25">
        <v>210</v>
      </c>
    </row>
    <row r="54" spans="1:21" ht="30" customHeight="1">
      <c r="A54" s="7">
        <v>49</v>
      </c>
      <c r="B54" s="3" t="s">
        <v>19</v>
      </c>
      <c r="C54" s="3" t="s">
        <v>6</v>
      </c>
      <c r="D54" s="19" t="s">
        <v>211</v>
      </c>
      <c r="E54" s="3"/>
      <c r="F54" s="19" t="s">
        <v>542</v>
      </c>
      <c r="G54" s="3"/>
      <c r="H54" s="3"/>
      <c r="I54" s="3" t="s">
        <v>82</v>
      </c>
      <c r="J54" s="3" t="s">
        <v>256</v>
      </c>
      <c r="K54" s="3" t="s">
        <v>53</v>
      </c>
      <c r="L54" s="20">
        <f t="shared" si="0"/>
        <v>30400</v>
      </c>
      <c r="M54" s="3" t="s">
        <v>40</v>
      </c>
      <c r="N54" s="3" t="s">
        <v>577</v>
      </c>
      <c r="O54" s="3" t="s">
        <v>579</v>
      </c>
      <c r="P54" s="18" t="s">
        <v>269</v>
      </c>
      <c r="Q54" s="3"/>
      <c r="R54" s="6"/>
      <c r="S54" s="6">
        <v>18</v>
      </c>
      <c r="T54" s="6">
        <v>0</v>
      </c>
      <c r="U54" s="25">
        <v>760</v>
      </c>
    </row>
    <row r="55" spans="1:21" ht="30" customHeight="1">
      <c r="A55" s="7">
        <v>50</v>
      </c>
      <c r="B55" s="3" t="s">
        <v>19</v>
      </c>
      <c r="C55" s="3" t="s">
        <v>6</v>
      </c>
      <c r="D55" s="19" t="s">
        <v>212</v>
      </c>
      <c r="E55" s="3"/>
      <c r="F55" s="19" t="s">
        <v>544</v>
      </c>
      <c r="G55" s="3"/>
      <c r="H55" s="3"/>
      <c r="I55" s="3" t="s">
        <v>82</v>
      </c>
      <c r="J55" s="3" t="s">
        <v>245</v>
      </c>
      <c r="K55" s="3" t="s">
        <v>53</v>
      </c>
      <c r="L55" s="20">
        <f t="shared" si="0"/>
        <v>32600</v>
      </c>
      <c r="M55" s="3" t="s">
        <v>40</v>
      </c>
      <c r="N55" s="3" t="s">
        <v>577</v>
      </c>
      <c r="O55" s="3" t="s">
        <v>579</v>
      </c>
      <c r="P55" s="18" t="s">
        <v>269</v>
      </c>
      <c r="Q55" s="3"/>
      <c r="R55" s="6">
        <v>0</v>
      </c>
      <c r="S55" s="6">
        <v>19</v>
      </c>
      <c r="T55" s="6">
        <v>0</v>
      </c>
      <c r="U55" s="25">
        <v>815</v>
      </c>
    </row>
    <row r="56" spans="1:21" ht="30" customHeight="1">
      <c r="A56" s="7">
        <v>51</v>
      </c>
      <c r="B56" s="3" t="s">
        <v>19</v>
      </c>
      <c r="C56" s="3" t="s">
        <v>6</v>
      </c>
      <c r="D56" s="19" t="s">
        <v>213</v>
      </c>
      <c r="E56" s="3"/>
      <c r="F56" s="19" t="s">
        <v>548</v>
      </c>
      <c r="G56" s="3"/>
      <c r="H56" s="3"/>
      <c r="I56" s="3" t="s">
        <v>82</v>
      </c>
      <c r="J56" s="3" t="s">
        <v>257</v>
      </c>
      <c r="K56" s="3" t="s">
        <v>53</v>
      </c>
      <c r="L56" s="20">
        <f t="shared" si="0"/>
        <v>44000</v>
      </c>
      <c r="M56" s="3" t="s">
        <v>40</v>
      </c>
      <c r="N56" s="3" t="s">
        <v>577</v>
      </c>
      <c r="O56" s="3" t="s">
        <v>579</v>
      </c>
      <c r="P56" s="18" t="s">
        <v>269</v>
      </c>
      <c r="Q56" s="3"/>
      <c r="R56" s="6">
        <v>0</v>
      </c>
      <c r="S56" s="6">
        <v>26</v>
      </c>
      <c r="T56" s="6">
        <v>0</v>
      </c>
      <c r="U56" s="25">
        <v>1100</v>
      </c>
    </row>
    <row r="57" spans="1:21" ht="30" customHeight="1">
      <c r="A57" s="7">
        <v>52</v>
      </c>
      <c r="B57" s="3" t="s">
        <v>19</v>
      </c>
      <c r="C57" s="3" t="s">
        <v>6</v>
      </c>
      <c r="D57" s="19" t="s">
        <v>214</v>
      </c>
      <c r="E57" s="3"/>
      <c r="F57" s="19" t="s">
        <v>551</v>
      </c>
      <c r="G57" s="3"/>
      <c r="H57" s="3"/>
      <c r="I57" s="3" t="s">
        <v>82</v>
      </c>
      <c r="J57" s="3" t="s">
        <v>258</v>
      </c>
      <c r="K57" s="3" t="s">
        <v>53</v>
      </c>
      <c r="L57" s="20">
        <f t="shared" si="0"/>
        <v>44000</v>
      </c>
      <c r="M57" s="3" t="s">
        <v>40</v>
      </c>
      <c r="N57" s="3" t="s">
        <v>577</v>
      </c>
      <c r="O57" s="3" t="s">
        <v>579</v>
      </c>
      <c r="P57" s="18" t="s">
        <v>269</v>
      </c>
      <c r="Q57" s="3"/>
      <c r="R57" s="6">
        <v>0</v>
      </c>
      <c r="S57" s="6">
        <v>18</v>
      </c>
      <c r="T57" s="6">
        <v>0</v>
      </c>
      <c r="U57" s="25">
        <v>1100</v>
      </c>
    </row>
    <row r="58" spans="1:21" ht="30" customHeight="1">
      <c r="A58" s="7">
        <v>53</v>
      </c>
      <c r="B58" s="3" t="s">
        <v>19</v>
      </c>
      <c r="C58" s="3" t="s">
        <v>6</v>
      </c>
      <c r="D58" s="19" t="s">
        <v>215</v>
      </c>
      <c r="E58" s="3"/>
      <c r="F58" s="19" t="s">
        <v>553</v>
      </c>
      <c r="G58" s="3"/>
      <c r="H58" s="3"/>
      <c r="I58" s="3" t="s">
        <v>82</v>
      </c>
      <c r="J58" s="3" t="s">
        <v>259</v>
      </c>
      <c r="K58" s="3" t="s">
        <v>53</v>
      </c>
      <c r="L58" s="20">
        <f t="shared" si="0"/>
        <v>24000</v>
      </c>
      <c r="M58" s="3" t="s">
        <v>40</v>
      </c>
      <c r="N58" s="3" t="s">
        <v>577</v>
      </c>
      <c r="O58" s="3" t="s">
        <v>579</v>
      </c>
      <c r="P58" s="18" t="s">
        <v>269</v>
      </c>
      <c r="Q58" s="3"/>
      <c r="R58" s="6">
        <v>0</v>
      </c>
      <c r="S58" s="6">
        <v>14</v>
      </c>
      <c r="T58" s="6">
        <v>0</v>
      </c>
      <c r="U58" s="25">
        <v>600</v>
      </c>
    </row>
    <row r="59" spans="1:21" ht="30" customHeight="1">
      <c r="A59" s="7">
        <v>54</v>
      </c>
      <c r="B59" s="3" t="s">
        <v>19</v>
      </c>
      <c r="C59" s="3" t="s">
        <v>6</v>
      </c>
      <c r="D59" s="19" t="s">
        <v>216</v>
      </c>
      <c r="E59" s="3"/>
      <c r="F59" s="19" t="s">
        <v>555</v>
      </c>
      <c r="G59" s="3"/>
      <c r="H59" s="3"/>
      <c r="I59" s="3" t="s">
        <v>82</v>
      </c>
      <c r="J59" s="3" t="s">
        <v>259</v>
      </c>
      <c r="K59" s="3" t="s">
        <v>53</v>
      </c>
      <c r="L59" s="20">
        <f t="shared" si="0"/>
        <v>88000</v>
      </c>
      <c r="M59" s="3" t="s">
        <v>40</v>
      </c>
      <c r="N59" s="3" t="s">
        <v>577</v>
      </c>
      <c r="O59" s="3" t="s">
        <v>579</v>
      </c>
      <c r="P59" s="18" t="s">
        <v>269</v>
      </c>
      <c r="Q59" s="3"/>
      <c r="R59" s="6">
        <v>0</v>
      </c>
      <c r="S59" s="6">
        <v>52</v>
      </c>
      <c r="T59" s="6">
        <v>0</v>
      </c>
      <c r="U59" s="25">
        <v>2200</v>
      </c>
    </row>
    <row r="60" spans="1:21" ht="30" customHeight="1">
      <c r="A60" s="7">
        <v>55</v>
      </c>
      <c r="B60" s="3" t="s">
        <v>19</v>
      </c>
      <c r="C60" s="3" t="s">
        <v>6</v>
      </c>
      <c r="D60" s="19" t="s">
        <v>217</v>
      </c>
      <c r="E60" s="3"/>
      <c r="F60" s="19" t="s">
        <v>557</v>
      </c>
      <c r="G60" s="3"/>
      <c r="H60" s="3"/>
      <c r="I60" s="3" t="s">
        <v>82</v>
      </c>
      <c r="J60" s="3" t="s">
        <v>259</v>
      </c>
      <c r="K60" s="3" t="s">
        <v>53</v>
      </c>
      <c r="L60" s="20">
        <f t="shared" si="0"/>
        <v>88000</v>
      </c>
      <c r="M60" s="3" t="s">
        <v>40</v>
      </c>
      <c r="N60" s="3" t="s">
        <v>577</v>
      </c>
      <c r="O60" s="3" t="s">
        <v>579</v>
      </c>
      <c r="P60" s="18" t="s">
        <v>269</v>
      </c>
      <c r="Q60" s="3"/>
      <c r="R60" s="6">
        <v>0</v>
      </c>
      <c r="S60" s="6">
        <v>52</v>
      </c>
      <c r="T60" s="6">
        <v>0</v>
      </c>
      <c r="U60" s="25">
        <v>2200</v>
      </c>
    </row>
    <row r="61" spans="1:21" ht="30" customHeight="1">
      <c r="A61" s="7">
        <v>56</v>
      </c>
      <c r="B61" s="3" t="s">
        <v>19</v>
      </c>
      <c r="C61" s="3" t="s">
        <v>6</v>
      </c>
      <c r="D61" s="19" t="s">
        <v>218</v>
      </c>
      <c r="E61" s="3"/>
      <c r="F61" s="19" t="s">
        <v>559</v>
      </c>
      <c r="G61" s="3"/>
      <c r="H61" s="3"/>
      <c r="I61" s="3" t="s">
        <v>82</v>
      </c>
      <c r="J61" s="3"/>
      <c r="K61" s="3" t="s">
        <v>53</v>
      </c>
      <c r="L61" s="20">
        <f t="shared" si="0"/>
        <v>26080</v>
      </c>
      <c r="M61" s="3" t="s">
        <v>40</v>
      </c>
      <c r="N61" s="3" t="s">
        <v>577</v>
      </c>
      <c r="O61" s="3" t="s">
        <v>579</v>
      </c>
      <c r="P61" s="18" t="s">
        <v>269</v>
      </c>
      <c r="Q61" s="3"/>
      <c r="R61" s="6">
        <v>0</v>
      </c>
      <c r="S61" s="6">
        <v>15</v>
      </c>
      <c r="T61" s="6">
        <v>0</v>
      </c>
      <c r="U61" s="25">
        <v>652</v>
      </c>
    </row>
    <row r="62" spans="1:21" ht="30" customHeight="1">
      <c r="A62" s="7">
        <v>57</v>
      </c>
      <c r="B62" s="3" t="s">
        <v>19</v>
      </c>
      <c r="C62" s="3" t="s">
        <v>6</v>
      </c>
      <c r="D62" s="19" t="s">
        <v>219</v>
      </c>
      <c r="E62" s="3"/>
      <c r="F62" s="19" t="s">
        <v>561</v>
      </c>
      <c r="G62" s="3"/>
      <c r="H62" s="3"/>
      <c r="I62" s="3" t="s">
        <v>82</v>
      </c>
      <c r="J62" s="3" t="s">
        <v>248</v>
      </c>
      <c r="K62" s="3" t="s">
        <v>53</v>
      </c>
      <c r="L62" s="20">
        <f t="shared" si="0"/>
        <v>8680</v>
      </c>
      <c r="M62" s="3" t="s">
        <v>40</v>
      </c>
      <c r="N62" s="3" t="s">
        <v>577</v>
      </c>
      <c r="O62" s="3" t="s">
        <v>579</v>
      </c>
      <c r="P62" s="18" t="s">
        <v>269</v>
      </c>
      <c r="Q62" s="3"/>
      <c r="R62" s="6">
        <v>0</v>
      </c>
      <c r="S62" s="6">
        <v>5</v>
      </c>
      <c r="T62" s="6">
        <v>0</v>
      </c>
      <c r="U62" s="25">
        <v>217</v>
      </c>
    </row>
    <row r="63" spans="1:21" ht="30" customHeight="1">
      <c r="A63" s="7">
        <v>58</v>
      </c>
      <c r="B63" s="3" t="s">
        <v>35</v>
      </c>
      <c r="C63" s="3" t="s">
        <v>5</v>
      </c>
      <c r="D63" s="19" t="s">
        <v>220</v>
      </c>
      <c r="E63" s="3"/>
      <c r="F63" s="3" t="s">
        <v>220</v>
      </c>
      <c r="G63" s="3"/>
      <c r="H63" s="3"/>
      <c r="I63" s="3" t="s">
        <v>82</v>
      </c>
      <c r="J63" s="3" t="s">
        <v>243</v>
      </c>
      <c r="K63" s="3" t="s">
        <v>53</v>
      </c>
      <c r="L63" s="20">
        <f t="shared" si="0"/>
        <v>73920</v>
      </c>
      <c r="M63" s="3" t="s">
        <v>41</v>
      </c>
      <c r="N63" s="3" t="s">
        <v>266</v>
      </c>
      <c r="O63" s="3" t="s">
        <v>264</v>
      </c>
      <c r="P63" s="22" t="s">
        <v>265</v>
      </c>
      <c r="Q63" s="3"/>
      <c r="R63" s="6">
        <v>7</v>
      </c>
      <c r="S63" s="6"/>
      <c r="T63" s="6">
        <v>1.9250000000000003</v>
      </c>
      <c r="U63" s="25">
        <v>1848</v>
      </c>
    </row>
    <row r="64" spans="1:21" ht="30" customHeight="1">
      <c r="A64" s="7">
        <v>59</v>
      </c>
      <c r="B64" s="3" t="s">
        <v>35</v>
      </c>
      <c r="C64" s="3" t="s">
        <v>5</v>
      </c>
      <c r="D64" s="19" t="s">
        <v>221</v>
      </c>
      <c r="E64" s="3"/>
      <c r="F64" s="3" t="s">
        <v>221</v>
      </c>
      <c r="G64" s="3"/>
      <c r="H64" s="3"/>
      <c r="I64" s="3" t="s">
        <v>82</v>
      </c>
      <c r="J64" s="3" t="s">
        <v>252</v>
      </c>
      <c r="K64" s="3" t="s">
        <v>53</v>
      </c>
      <c r="L64" s="20">
        <f t="shared" si="0"/>
        <v>52800</v>
      </c>
      <c r="M64" s="3" t="s">
        <v>41</v>
      </c>
      <c r="N64" s="3" t="s">
        <v>266</v>
      </c>
      <c r="O64" s="3" t="s">
        <v>264</v>
      </c>
      <c r="P64" s="22" t="s">
        <v>265</v>
      </c>
      <c r="Q64" s="3"/>
      <c r="R64" s="6">
        <v>4.0999999999999996</v>
      </c>
      <c r="S64" s="6"/>
      <c r="T64" s="6">
        <v>1.1274999999999999</v>
      </c>
      <c r="U64" s="25">
        <v>1320</v>
      </c>
    </row>
    <row r="65" spans="1:21" ht="30" customHeight="1">
      <c r="A65" s="7">
        <v>60</v>
      </c>
      <c r="B65" s="3" t="s">
        <v>35</v>
      </c>
      <c r="C65" s="3" t="s">
        <v>5</v>
      </c>
      <c r="D65" s="19" t="s">
        <v>222</v>
      </c>
      <c r="E65" s="3"/>
      <c r="F65" s="3" t="s">
        <v>222</v>
      </c>
      <c r="G65" s="3"/>
      <c r="H65" s="3"/>
      <c r="I65" s="3" t="s">
        <v>82</v>
      </c>
      <c r="J65" s="3" t="s">
        <v>237</v>
      </c>
      <c r="K65" s="3" t="s">
        <v>53</v>
      </c>
      <c r="L65" s="20">
        <f t="shared" si="0"/>
        <v>39600</v>
      </c>
      <c r="M65" s="3" t="s">
        <v>41</v>
      </c>
      <c r="N65" s="3" t="s">
        <v>266</v>
      </c>
      <c r="O65" s="3" t="s">
        <v>264</v>
      </c>
      <c r="P65" s="22" t="s">
        <v>265</v>
      </c>
      <c r="Q65" s="3"/>
      <c r="R65" s="6">
        <v>4.5999999999999996</v>
      </c>
      <c r="S65" s="6"/>
      <c r="T65" s="6">
        <v>1.2649999999999999</v>
      </c>
      <c r="U65" s="25">
        <v>990</v>
      </c>
    </row>
    <row r="66" spans="1:21" ht="30" customHeight="1">
      <c r="A66" s="7">
        <v>61</v>
      </c>
      <c r="B66" s="3" t="s">
        <v>35</v>
      </c>
      <c r="C66" s="3" t="s">
        <v>5</v>
      </c>
      <c r="D66" s="19" t="s">
        <v>223</v>
      </c>
      <c r="E66" s="3"/>
      <c r="F66" s="3" t="s">
        <v>223</v>
      </c>
      <c r="G66" s="3"/>
      <c r="H66" s="3"/>
      <c r="I66" s="3" t="s">
        <v>82</v>
      </c>
      <c r="J66" s="3" t="s">
        <v>235</v>
      </c>
      <c r="K66" s="3" t="s">
        <v>53</v>
      </c>
      <c r="L66" s="20">
        <f t="shared" si="0"/>
        <v>138600</v>
      </c>
      <c r="M66" s="3" t="s">
        <v>41</v>
      </c>
      <c r="N66" s="3" t="s">
        <v>266</v>
      </c>
      <c r="O66" s="3" t="s">
        <v>264</v>
      </c>
      <c r="P66" s="22" t="s">
        <v>265</v>
      </c>
      <c r="Q66" s="3"/>
      <c r="R66" s="6">
        <v>8.6999999999999993</v>
      </c>
      <c r="S66" s="6"/>
      <c r="T66" s="6">
        <v>2.3925000000000001</v>
      </c>
      <c r="U66" s="25">
        <v>3465</v>
      </c>
    </row>
    <row r="67" spans="1:21" ht="30" customHeight="1">
      <c r="A67" s="7">
        <v>62</v>
      </c>
      <c r="B67" s="3" t="s">
        <v>35</v>
      </c>
      <c r="C67" s="3" t="s">
        <v>5</v>
      </c>
      <c r="D67" s="19" t="s">
        <v>224</v>
      </c>
      <c r="E67" s="3"/>
      <c r="F67" s="3" t="s">
        <v>224</v>
      </c>
      <c r="G67" s="3"/>
      <c r="H67" s="3"/>
      <c r="I67" s="3" t="s">
        <v>82</v>
      </c>
      <c r="J67" s="3" t="s">
        <v>256</v>
      </c>
      <c r="K67" s="3" t="s">
        <v>53</v>
      </c>
      <c r="L67" s="20">
        <f t="shared" si="0"/>
        <v>38280</v>
      </c>
      <c r="M67" s="3" t="s">
        <v>41</v>
      </c>
      <c r="N67" s="3" t="s">
        <v>266</v>
      </c>
      <c r="O67" s="3" t="s">
        <v>264</v>
      </c>
      <c r="P67" s="22" t="s">
        <v>265</v>
      </c>
      <c r="Q67" s="3"/>
      <c r="R67" s="6">
        <v>3.8</v>
      </c>
      <c r="S67" s="6"/>
      <c r="T67" s="6">
        <v>1.0449999999999999</v>
      </c>
      <c r="U67" s="25">
        <v>957</v>
      </c>
    </row>
    <row r="68" spans="1:21" ht="30" customHeight="1">
      <c r="A68" s="7">
        <v>63</v>
      </c>
      <c r="B68" s="3" t="s">
        <v>35</v>
      </c>
      <c r="C68" s="3" t="s">
        <v>5</v>
      </c>
      <c r="D68" s="19" t="s">
        <v>225</v>
      </c>
      <c r="E68" s="3"/>
      <c r="F68" s="3" t="s">
        <v>225</v>
      </c>
      <c r="G68" s="3"/>
      <c r="H68" s="3"/>
      <c r="I68" s="3" t="s">
        <v>82</v>
      </c>
      <c r="J68" s="3" t="s">
        <v>259</v>
      </c>
      <c r="K68" s="3" t="s">
        <v>53</v>
      </c>
      <c r="L68" s="20">
        <f t="shared" si="0"/>
        <v>158400</v>
      </c>
      <c r="M68" s="3" t="s">
        <v>41</v>
      </c>
      <c r="N68" s="3" t="s">
        <v>266</v>
      </c>
      <c r="O68" s="3" t="s">
        <v>264</v>
      </c>
      <c r="P68" s="22" t="s">
        <v>265</v>
      </c>
      <c r="Q68" s="3"/>
      <c r="R68" s="6">
        <v>18.600000000000001</v>
      </c>
      <c r="S68" s="6"/>
      <c r="T68" s="6">
        <v>5.1150000000000011</v>
      </c>
      <c r="U68" s="25">
        <v>3960</v>
      </c>
    </row>
    <row r="69" spans="1:21" ht="30" customHeight="1">
      <c r="A69" s="7">
        <v>64</v>
      </c>
      <c r="B69" s="3" t="s">
        <v>35</v>
      </c>
      <c r="C69" s="3" t="s">
        <v>5</v>
      </c>
      <c r="D69" s="19" t="s">
        <v>226</v>
      </c>
      <c r="E69" s="3"/>
      <c r="F69" s="3" t="s">
        <v>226</v>
      </c>
      <c r="G69" s="3"/>
      <c r="H69" s="3"/>
      <c r="I69" s="3" t="s">
        <v>82</v>
      </c>
      <c r="J69" s="3" t="s">
        <v>246</v>
      </c>
      <c r="K69" s="3" t="s">
        <v>53</v>
      </c>
      <c r="L69" s="20">
        <f t="shared" si="0"/>
        <v>132000</v>
      </c>
      <c r="M69" s="3" t="s">
        <v>41</v>
      </c>
      <c r="N69" s="3" t="s">
        <v>266</v>
      </c>
      <c r="O69" s="3" t="s">
        <v>264</v>
      </c>
      <c r="P69" s="22" t="s">
        <v>265</v>
      </c>
      <c r="Q69" s="3"/>
      <c r="R69" s="6">
        <v>12.9</v>
      </c>
      <c r="S69" s="6"/>
      <c r="T69" s="6">
        <v>3.5475000000000003</v>
      </c>
      <c r="U69" s="25">
        <v>3300</v>
      </c>
    </row>
    <row r="70" spans="1:21" ht="30" customHeight="1">
      <c r="A70" s="7">
        <v>65</v>
      </c>
      <c r="B70" s="3" t="s">
        <v>35</v>
      </c>
      <c r="C70" s="3" t="s">
        <v>5</v>
      </c>
      <c r="D70" s="19" t="s">
        <v>227</v>
      </c>
      <c r="E70" s="3"/>
      <c r="F70" s="3" t="s">
        <v>227</v>
      </c>
      <c r="G70" s="3"/>
      <c r="H70" s="3"/>
      <c r="I70" s="3" t="s">
        <v>82</v>
      </c>
      <c r="J70" s="3" t="s">
        <v>250</v>
      </c>
      <c r="K70" s="3" t="s">
        <v>53</v>
      </c>
      <c r="L70" s="20">
        <f t="shared" si="0"/>
        <v>26400</v>
      </c>
      <c r="M70" s="3" t="s">
        <v>41</v>
      </c>
      <c r="N70" s="3" t="s">
        <v>266</v>
      </c>
      <c r="O70" s="3" t="s">
        <v>264</v>
      </c>
      <c r="P70" s="22" t="s">
        <v>265</v>
      </c>
      <c r="Q70" s="3"/>
      <c r="R70" s="6">
        <v>1.7</v>
      </c>
      <c r="S70" s="6"/>
      <c r="T70" s="6">
        <v>0.46750000000000003</v>
      </c>
      <c r="U70" s="25">
        <v>660</v>
      </c>
    </row>
    <row r="71" spans="1:21" ht="30" customHeight="1">
      <c r="A71" s="7">
        <v>66</v>
      </c>
      <c r="B71" s="3" t="s">
        <v>35</v>
      </c>
      <c r="C71" s="3" t="s">
        <v>5</v>
      </c>
      <c r="D71" s="19" t="s">
        <v>228</v>
      </c>
      <c r="E71" s="3"/>
      <c r="F71" s="3" t="s">
        <v>228</v>
      </c>
      <c r="G71" s="3"/>
      <c r="H71" s="3"/>
      <c r="I71" s="3" t="s">
        <v>82</v>
      </c>
      <c r="J71" s="3" t="s">
        <v>233</v>
      </c>
      <c r="K71" s="3" t="s">
        <v>53</v>
      </c>
      <c r="L71" s="20">
        <f t="shared" ref="L71:L80" si="1">U71*1000/25</f>
        <v>244200</v>
      </c>
      <c r="M71" s="3" t="s">
        <v>41</v>
      </c>
      <c r="N71" s="3" t="s">
        <v>266</v>
      </c>
      <c r="O71" s="3" t="s">
        <v>264</v>
      </c>
      <c r="P71" s="22" t="s">
        <v>265</v>
      </c>
      <c r="Q71" s="3"/>
      <c r="R71" s="6">
        <v>18</v>
      </c>
      <c r="S71" s="6"/>
      <c r="T71" s="6">
        <v>4.95</v>
      </c>
      <c r="U71" s="25">
        <v>6105</v>
      </c>
    </row>
    <row r="72" spans="1:21" ht="30" customHeight="1">
      <c r="A72" s="7">
        <v>67</v>
      </c>
      <c r="B72" s="3" t="s">
        <v>35</v>
      </c>
      <c r="C72" s="3" t="s">
        <v>5</v>
      </c>
      <c r="D72" s="19" t="s">
        <v>229</v>
      </c>
      <c r="E72" s="3"/>
      <c r="F72" s="3" t="s">
        <v>229</v>
      </c>
      <c r="G72" s="3"/>
      <c r="H72" s="3"/>
      <c r="I72" s="3" t="s">
        <v>82</v>
      </c>
      <c r="J72" s="3" t="s">
        <v>249</v>
      </c>
      <c r="K72" s="3" t="s">
        <v>53</v>
      </c>
      <c r="L72" s="20">
        <f t="shared" si="1"/>
        <v>105600</v>
      </c>
      <c r="M72" s="3" t="s">
        <v>41</v>
      </c>
      <c r="N72" s="3" t="s">
        <v>266</v>
      </c>
      <c r="O72" s="3" t="s">
        <v>264</v>
      </c>
      <c r="P72" s="22" t="s">
        <v>265</v>
      </c>
      <c r="Q72" s="3"/>
      <c r="R72" s="6">
        <v>7.5</v>
      </c>
      <c r="S72" s="6"/>
      <c r="T72" s="6">
        <v>2.0625</v>
      </c>
      <c r="U72" s="25">
        <v>2640</v>
      </c>
    </row>
    <row r="73" spans="1:21" ht="30" customHeight="1">
      <c r="A73" s="7">
        <v>68</v>
      </c>
      <c r="B73" s="3" t="s">
        <v>20</v>
      </c>
      <c r="C73" s="3" t="s">
        <v>13</v>
      </c>
      <c r="D73" s="19" t="s">
        <v>147</v>
      </c>
      <c r="E73" s="3"/>
      <c r="F73" s="3" t="s">
        <v>147</v>
      </c>
      <c r="G73" s="3"/>
      <c r="H73" s="3"/>
      <c r="I73" s="3" t="s">
        <v>72</v>
      </c>
      <c r="J73" s="3"/>
      <c r="K73" s="3" t="s">
        <v>53</v>
      </c>
      <c r="L73" s="20">
        <f t="shared" si="1"/>
        <v>92261.001517450699</v>
      </c>
      <c r="M73" s="3" t="s">
        <v>40</v>
      </c>
      <c r="N73" s="3" t="s">
        <v>271</v>
      </c>
      <c r="O73" s="3" t="s">
        <v>579</v>
      </c>
      <c r="P73" s="22">
        <v>44743</v>
      </c>
      <c r="Q73" s="3"/>
      <c r="R73" s="6">
        <v>133.33333333333334</v>
      </c>
      <c r="S73" s="6"/>
      <c r="T73" s="6">
        <v>36.666666666666671</v>
      </c>
      <c r="U73" s="25">
        <v>2306.5250379362674</v>
      </c>
    </row>
    <row r="74" spans="1:21" ht="30" customHeight="1">
      <c r="A74" s="7">
        <v>69</v>
      </c>
      <c r="B74" s="3" t="s">
        <v>20</v>
      </c>
      <c r="C74" s="3" t="s">
        <v>8</v>
      </c>
      <c r="D74" s="19" t="s">
        <v>148</v>
      </c>
      <c r="E74" s="3"/>
      <c r="F74" s="3" t="s">
        <v>148</v>
      </c>
      <c r="G74" s="3"/>
      <c r="H74" s="3"/>
      <c r="I74" s="3" t="s">
        <v>72</v>
      </c>
      <c r="J74" s="3"/>
      <c r="K74" s="3" t="s">
        <v>53</v>
      </c>
      <c r="L74" s="20">
        <f t="shared" si="1"/>
        <v>2917.1079999999997</v>
      </c>
      <c r="M74" s="3" t="s">
        <v>40</v>
      </c>
      <c r="N74" s="3" t="s">
        <v>271</v>
      </c>
      <c r="O74" s="3" t="s">
        <v>579</v>
      </c>
      <c r="P74" s="22">
        <v>44743</v>
      </c>
      <c r="Q74" s="3"/>
      <c r="R74" s="6">
        <v>24.89</v>
      </c>
      <c r="S74" s="6"/>
      <c r="T74" s="6">
        <v>5.0277800000000008</v>
      </c>
      <c r="U74" s="25">
        <v>72.927700000000002</v>
      </c>
    </row>
    <row r="75" spans="1:21" ht="30" customHeight="1">
      <c r="A75" s="7">
        <v>70</v>
      </c>
      <c r="B75" s="3" t="s">
        <v>20</v>
      </c>
      <c r="C75" s="3" t="s">
        <v>5</v>
      </c>
      <c r="D75" s="19" t="s">
        <v>149</v>
      </c>
      <c r="E75" s="3"/>
      <c r="F75" s="3" t="s">
        <v>149</v>
      </c>
      <c r="G75" s="3"/>
      <c r="H75" s="3"/>
      <c r="I75" s="3" t="s">
        <v>72</v>
      </c>
      <c r="J75" s="3"/>
      <c r="K75" s="3" t="s">
        <v>53</v>
      </c>
      <c r="L75" s="20">
        <f t="shared" si="1"/>
        <v>659851.13916000002</v>
      </c>
      <c r="M75" s="3" t="s">
        <v>40</v>
      </c>
      <c r="N75" s="3" t="s">
        <v>271</v>
      </c>
      <c r="O75" s="3" t="s">
        <v>579</v>
      </c>
      <c r="P75" s="22">
        <v>44743</v>
      </c>
      <c r="Q75" s="3"/>
      <c r="R75" s="6">
        <v>752.77350000000001</v>
      </c>
      <c r="S75" s="6"/>
      <c r="T75" s="6">
        <v>207.01271250000002</v>
      </c>
      <c r="U75" s="25">
        <v>16496.278479000001</v>
      </c>
    </row>
    <row r="76" spans="1:21" ht="30" customHeight="1">
      <c r="A76" s="7">
        <v>71</v>
      </c>
      <c r="B76" s="3" t="s">
        <v>20</v>
      </c>
      <c r="C76" s="3" t="s">
        <v>14</v>
      </c>
      <c r="D76" s="19" t="s">
        <v>150</v>
      </c>
      <c r="E76" s="3"/>
      <c r="F76" s="3" t="s">
        <v>150</v>
      </c>
      <c r="G76" s="3"/>
      <c r="H76" s="3"/>
      <c r="I76" s="3" t="s">
        <v>72</v>
      </c>
      <c r="J76" s="3"/>
      <c r="K76" s="3" t="s">
        <v>53</v>
      </c>
      <c r="L76" s="20">
        <f t="shared" si="1"/>
        <v>143366.39999999999</v>
      </c>
      <c r="M76" s="3" t="s">
        <v>40</v>
      </c>
      <c r="N76" s="3" t="s">
        <v>271</v>
      </c>
      <c r="O76" s="3" t="s">
        <v>579</v>
      </c>
      <c r="P76" s="22">
        <v>44743</v>
      </c>
      <c r="Q76" s="3"/>
      <c r="R76" s="6">
        <v>44.802</v>
      </c>
      <c r="S76" s="6"/>
      <c r="T76" s="6">
        <v>9.0500040000000013</v>
      </c>
      <c r="U76" s="25">
        <v>3584.16</v>
      </c>
    </row>
    <row r="77" spans="1:21" ht="30" customHeight="1">
      <c r="A77" s="7">
        <v>72</v>
      </c>
      <c r="B77" s="3" t="s">
        <v>20</v>
      </c>
      <c r="C77" s="3" t="s">
        <v>8</v>
      </c>
      <c r="D77" s="19" t="s">
        <v>151</v>
      </c>
      <c r="E77" s="3"/>
      <c r="F77" s="3" t="s">
        <v>151</v>
      </c>
      <c r="G77" s="3"/>
      <c r="H77" s="3"/>
      <c r="I77" s="3" t="s">
        <v>72</v>
      </c>
      <c r="J77" s="3"/>
      <c r="K77" s="3" t="s">
        <v>53</v>
      </c>
      <c r="L77" s="20">
        <f t="shared" si="1"/>
        <v>0</v>
      </c>
      <c r="M77" s="3" t="s">
        <v>40</v>
      </c>
      <c r="N77" s="3" t="s">
        <v>271</v>
      </c>
      <c r="O77" s="3" t="s">
        <v>579</v>
      </c>
      <c r="P77" s="22">
        <v>44743</v>
      </c>
      <c r="Q77" s="3"/>
      <c r="R77" s="6">
        <v>0</v>
      </c>
      <c r="S77" s="6"/>
      <c r="T77" s="6">
        <v>0</v>
      </c>
      <c r="U77" s="25">
        <v>0</v>
      </c>
    </row>
    <row r="78" spans="1:21" ht="30" customHeight="1">
      <c r="A78" s="7">
        <v>73</v>
      </c>
      <c r="B78" s="3" t="s">
        <v>20</v>
      </c>
      <c r="C78" s="3" t="s">
        <v>7</v>
      </c>
      <c r="D78" s="19" t="s">
        <v>152</v>
      </c>
      <c r="E78" s="3"/>
      <c r="F78" s="3" t="s">
        <v>152</v>
      </c>
      <c r="G78" s="3"/>
      <c r="H78" s="3"/>
      <c r="I78" s="3" t="s">
        <v>72</v>
      </c>
      <c r="J78" s="3"/>
      <c r="K78" s="3" t="s">
        <v>53</v>
      </c>
      <c r="L78" s="20">
        <f t="shared" si="1"/>
        <v>794329.50400000007</v>
      </c>
      <c r="M78" s="3" t="s">
        <v>40</v>
      </c>
      <c r="N78" s="3" t="s">
        <v>271</v>
      </c>
      <c r="O78" s="3" t="s">
        <v>579</v>
      </c>
      <c r="P78" s="22">
        <v>44743</v>
      </c>
      <c r="Q78" s="3"/>
      <c r="R78" s="6">
        <v>248.9</v>
      </c>
      <c r="S78" s="6"/>
      <c r="T78" s="6">
        <v>50.277800000000006</v>
      </c>
      <c r="U78" s="25">
        <v>19858.2376</v>
      </c>
    </row>
    <row r="79" spans="1:21" ht="30" customHeight="1">
      <c r="A79" s="7">
        <v>74</v>
      </c>
      <c r="B79" s="3" t="s">
        <v>20</v>
      </c>
      <c r="C79" s="3" t="s">
        <v>6</v>
      </c>
      <c r="D79" s="19" t="s">
        <v>153</v>
      </c>
      <c r="E79" s="3"/>
      <c r="F79" s="3" t="s">
        <v>153</v>
      </c>
      <c r="G79" s="3"/>
      <c r="H79" s="3"/>
      <c r="I79" s="3" t="s">
        <v>72</v>
      </c>
      <c r="J79" s="3"/>
      <c r="K79" s="3" t="s">
        <v>53</v>
      </c>
      <c r="L79" s="20">
        <f t="shared" si="1"/>
        <v>108640</v>
      </c>
      <c r="M79" s="3" t="s">
        <v>41</v>
      </c>
      <c r="N79" s="3" t="s">
        <v>267</v>
      </c>
      <c r="O79" s="28" t="s">
        <v>162</v>
      </c>
      <c r="P79" s="18" t="s">
        <v>268</v>
      </c>
      <c r="Q79" s="3"/>
      <c r="R79" s="6">
        <v>0</v>
      </c>
      <c r="S79" s="6">
        <v>64.5</v>
      </c>
      <c r="T79" s="6">
        <v>0</v>
      </c>
      <c r="U79" s="25">
        <v>2716</v>
      </c>
    </row>
    <row r="80" spans="1:21" ht="30" customHeight="1">
      <c r="A80" s="7">
        <v>75</v>
      </c>
      <c r="B80" s="3" t="s">
        <v>21</v>
      </c>
      <c r="C80" s="3" t="s">
        <v>6</v>
      </c>
      <c r="D80" s="19" t="s">
        <v>154</v>
      </c>
      <c r="E80" s="3"/>
      <c r="F80" s="3" t="s">
        <v>154</v>
      </c>
      <c r="G80" s="3"/>
      <c r="H80" s="3"/>
      <c r="I80" s="3" t="s">
        <v>65</v>
      </c>
      <c r="J80" s="3"/>
      <c r="K80" s="3"/>
      <c r="L80" s="20">
        <f t="shared" si="1"/>
        <v>1303640</v>
      </c>
      <c r="M80" s="3" t="s">
        <v>45</v>
      </c>
      <c r="N80" s="3" t="s">
        <v>155</v>
      </c>
      <c r="O80" s="3" t="s">
        <v>260</v>
      </c>
      <c r="P80" s="18" t="s">
        <v>157</v>
      </c>
      <c r="Q80" s="3"/>
      <c r="R80" s="6">
        <v>0</v>
      </c>
      <c r="S80" s="6">
        <v>774</v>
      </c>
      <c r="T80" s="6">
        <v>0</v>
      </c>
      <c r="U80" s="25">
        <v>32591</v>
      </c>
    </row>
    <row r="81" spans="1:20" ht="30" customHeight="1">
      <c r="A81" s="7">
        <v>76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18"/>
      <c r="Q81" s="3"/>
      <c r="R81" s="6"/>
      <c r="S81" s="6"/>
      <c r="T81" s="6"/>
    </row>
    <row r="82" spans="1:20" ht="30" customHeight="1">
      <c r="A82" s="7">
        <v>77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18"/>
      <c r="Q82" s="3"/>
      <c r="R82" s="6"/>
      <c r="S82" s="6"/>
      <c r="T82" s="6"/>
    </row>
    <row r="83" spans="1:20" ht="30" customHeight="1">
      <c r="A83" s="7">
        <v>78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18"/>
      <c r="Q83" s="3"/>
      <c r="R83" s="6"/>
      <c r="S83" s="6"/>
      <c r="T83" s="6"/>
    </row>
    <row r="84" spans="1:20" ht="30" customHeight="1">
      <c r="A84" s="7">
        <v>79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18"/>
      <c r="Q84" s="3"/>
      <c r="R84" s="6"/>
      <c r="S84" s="6"/>
      <c r="T84" s="6"/>
    </row>
    <row r="85" spans="1:20" ht="30" customHeight="1">
      <c r="A85" s="7">
        <v>80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18"/>
      <c r="Q85" s="3"/>
      <c r="R85" s="6"/>
      <c r="S85" s="6"/>
      <c r="T85" s="6"/>
    </row>
    <row r="86" spans="1:20" ht="30" customHeight="1">
      <c r="A86" s="7">
        <v>81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18"/>
      <c r="Q86" s="3"/>
      <c r="R86" s="6"/>
      <c r="S86" s="6"/>
      <c r="T86" s="6"/>
    </row>
    <row r="87" spans="1:20" ht="30" customHeight="1">
      <c r="A87" s="7">
        <v>82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18"/>
      <c r="Q87" s="3"/>
      <c r="R87" s="6"/>
      <c r="S87" s="6"/>
      <c r="T87" s="6"/>
    </row>
    <row r="88" spans="1:20" ht="30" customHeight="1">
      <c r="A88" s="7">
        <v>83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18"/>
      <c r="Q88" s="3"/>
      <c r="R88" s="6">
        <v>0</v>
      </c>
      <c r="S88" s="6"/>
      <c r="T88" s="6">
        <v>0</v>
      </c>
    </row>
    <row r="89" spans="1:20" ht="30" customHeight="1">
      <c r="A89" s="7">
        <v>84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18"/>
      <c r="Q89" s="3"/>
      <c r="R89" s="6">
        <v>0</v>
      </c>
      <c r="S89" s="6"/>
      <c r="T89" s="6">
        <v>0</v>
      </c>
    </row>
    <row r="90" spans="1:20" ht="30" customHeight="1">
      <c r="A90" s="7">
        <v>85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18"/>
      <c r="Q90" s="3"/>
      <c r="R90" s="6">
        <v>0</v>
      </c>
      <c r="S90" s="6"/>
      <c r="T90" s="6">
        <v>0</v>
      </c>
    </row>
    <row r="91" spans="1:20" ht="30" customHeight="1">
      <c r="A91" s="7">
        <v>86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18"/>
      <c r="Q91" s="3"/>
      <c r="R91" s="6">
        <v>0</v>
      </c>
      <c r="S91" s="6"/>
      <c r="T91" s="6">
        <v>0</v>
      </c>
    </row>
    <row r="92" spans="1:20" ht="30" customHeight="1">
      <c r="A92" s="7">
        <v>87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18"/>
      <c r="Q92" s="3"/>
      <c r="R92" s="6">
        <v>0</v>
      </c>
      <c r="S92" s="6"/>
      <c r="T92" s="6">
        <v>0</v>
      </c>
    </row>
    <row r="93" spans="1:20" ht="30" customHeight="1">
      <c r="A93" s="7">
        <v>88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18"/>
      <c r="Q93" s="3"/>
      <c r="R93" s="6">
        <v>0</v>
      </c>
      <c r="S93" s="6"/>
      <c r="T93" s="6">
        <v>0</v>
      </c>
    </row>
    <row r="94" spans="1:20" ht="30" customHeight="1">
      <c r="A94" s="7">
        <v>89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18"/>
      <c r="Q94" s="3"/>
      <c r="R94" s="6">
        <v>0</v>
      </c>
      <c r="S94" s="6"/>
      <c r="T94" s="6"/>
    </row>
    <row r="95" spans="1:20" ht="30" customHeight="1">
      <c r="A95" s="7">
        <v>90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18"/>
      <c r="Q95" s="3"/>
      <c r="R95" s="6">
        <v>0</v>
      </c>
      <c r="S95" s="6"/>
      <c r="T95" s="6"/>
    </row>
    <row r="96" spans="1:20" ht="30" customHeight="1">
      <c r="A96" s="7">
        <v>91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18"/>
      <c r="Q96" s="3"/>
      <c r="R96" s="6">
        <v>0</v>
      </c>
      <c r="S96" s="6"/>
      <c r="T96" s="6"/>
    </row>
    <row r="97" spans="1:20" ht="30" customHeight="1">
      <c r="A97" s="7">
        <v>92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18"/>
      <c r="Q97" s="3"/>
      <c r="R97" s="6">
        <v>0</v>
      </c>
      <c r="S97" s="6"/>
      <c r="T97" s="6"/>
    </row>
    <row r="98" spans="1:20" ht="30" customHeight="1">
      <c r="A98" s="7">
        <v>93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18"/>
      <c r="Q98" s="3"/>
      <c r="R98" s="6">
        <v>0</v>
      </c>
      <c r="S98" s="6"/>
      <c r="T98" s="6"/>
    </row>
    <row r="99" spans="1:20" ht="30" customHeight="1">
      <c r="A99" s="7">
        <v>94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18"/>
      <c r="Q99" s="3"/>
      <c r="R99" s="6">
        <v>0</v>
      </c>
      <c r="S99" s="6"/>
      <c r="T99" s="6"/>
    </row>
    <row r="100" spans="1:20" ht="30" customHeight="1">
      <c r="A100" s="7">
        <v>95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18"/>
      <c r="Q100" s="3"/>
      <c r="R100" s="6">
        <v>0</v>
      </c>
      <c r="S100" s="6"/>
      <c r="T100" s="6"/>
    </row>
    <row r="101" spans="1:20" ht="30" customHeight="1">
      <c r="A101" s="7">
        <v>96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18"/>
      <c r="Q101" s="3"/>
      <c r="R101" s="6">
        <v>0</v>
      </c>
      <c r="S101" s="6"/>
      <c r="T101" s="6"/>
    </row>
    <row r="102" spans="1:20" ht="30" customHeight="1">
      <c r="A102" s="7">
        <v>97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18"/>
      <c r="Q102" s="3"/>
      <c r="R102" s="6">
        <v>0</v>
      </c>
      <c r="S102" s="6"/>
      <c r="T102" s="6"/>
    </row>
    <row r="103" spans="1:20" ht="30" customHeight="1">
      <c r="A103" s="7">
        <v>98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18"/>
      <c r="Q103" s="3"/>
      <c r="R103" s="6">
        <v>0</v>
      </c>
      <c r="S103" s="6"/>
      <c r="T103" s="6"/>
    </row>
    <row r="104" spans="1:20" ht="30" customHeight="1">
      <c r="A104" s="7">
        <v>99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18"/>
      <c r="Q104" s="3"/>
      <c r="R104" s="6">
        <v>0</v>
      </c>
      <c r="S104" s="6"/>
      <c r="T104" s="6"/>
    </row>
    <row r="105" spans="1:20" ht="30" customHeight="1">
      <c r="A105" s="7">
        <v>100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18"/>
      <c r="Q105" s="3"/>
      <c r="R105" s="6">
        <v>0</v>
      </c>
      <c r="S105" s="6"/>
      <c r="T105" s="6"/>
    </row>
    <row r="106" spans="1:20" ht="30" customHeight="1">
      <c r="A106" s="7">
        <v>101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18"/>
      <c r="Q106" s="3"/>
      <c r="R106" s="6">
        <v>0</v>
      </c>
      <c r="S106" s="6"/>
      <c r="T106" s="6"/>
    </row>
    <row r="107" spans="1:20" ht="30" customHeight="1">
      <c r="A107" s="7">
        <v>102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18"/>
      <c r="Q107" s="3"/>
      <c r="R107" s="6">
        <v>0</v>
      </c>
      <c r="S107" s="6"/>
      <c r="T107" s="6"/>
    </row>
    <row r="108" spans="1:20" ht="30" customHeight="1">
      <c r="A108" s="7">
        <v>103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18"/>
      <c r="Q108" s="3"/>
      <c r="R108" s="6">
        <v>0</v>
      </c>
      <c r="S108" s="6"/>
      <c r="T108" s="6"/>
    </row>
    <row r="109" spans="1:20" ht="30" customHeight="1">
      <c r="A109" s="7">
        <v>104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18"/>
      <c r="Q109" s="3"/>
      <c r="R109" s="6">
        <v>0</v>
      </c>
      <c r="S109" s="6"/>
      <c r="T109" s="6"/>
    </row>
    <row r="110" spans="1:20" ht="30" customHeight="1">
      <c r="A110" s="7">
        <v>105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18"/>
      <c r="Q110" s="3"/>
      <c r="R110" s="6">
        <v>0</v>
      </c>
      <c r="S110" s="6"/>
      <c r="T110" s="6"/>
    </row>
    <row r="111" spans="1:20" ht="30" customHeight="1">
      <c r="A111" s="7">
        <v>106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18"/>
      <c r="Q111" s="3"/>
      <c r="R111" s="6">
        <v>0</v>
      </c>
      <c r="S111" s="6"/>
      <c r="T111" s="6"/>
    </row>
    <row r="112" spans="1:20" ht="30" customHeight="1">
      <c r="A112" s="7">
        <v>107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18"/>
      <c r="Q112" s="3"/>
      <c r="R112" s="6">
        <v>0</v>
      </c>
      <c r="S112" s="6"/>
      <c r="T112" s="6"/>
    </row>
    <row r="113" spans="1:20" ht="30" customHeight="1">
      <c r="A113" s="7">
        <v>108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18"/>
      <c r="Q113" s="3"/>
      <c r="R113" s="6">
        <v>0</v>
      </c>
      <c r="S113" s="6"/>
      <c r="T113" s="6"/>
    </row>
    <row r="114" spans="1:20" ht="30" customHeight="1">
      <c r="A114" s="7">
        <v>109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18"/>
      <c r="Q114" s="3"/>
      <c r="R114" s="6">
        <v>0</v>
      </c>
      <c r="S114" s="6"/>
      <c r="T114" s="6"/>
    </row>
    <row r="115" spans="1:20" ht="30" customHeight="1">
      <c r="A115" s="7">
        <v>110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18"/>
      <c r="Q115" s="3"/>
      <c r="R115" s="6">
        <v>0</v>
      </c>
      <c r="S115" s="6"/>
      <c r="T115" s="6"/>
    </row>
    <row r="116" spans="1:20" ht="30" customHeight="1">
      <c r="A116" s="7">
        <v>111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18"/>
      <c r="Q116" s="3"/>
      <c r="R116" s="6">
        <v>0</v>
      </c>
      <c r="S116" s="6"/>
      <c r="T116" s="6"/>
    </row>
    <row r="117" spans="1:20" ht="30" customHeight="1">
      <c r="A117" s="7">
        <v>112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18"/>
      <c r="Q117" s="3"/>
      <c r="R117" s="6">
        <v>0</v>
      </c>
      <c r="S117" s="6"/>
      <c r="T117" s="6"/>
    </row>
    <row r="118" spans="1:20" ht="30" customHeight="1">
      <c r="A118" s="7">
        <v>113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18"/>
      <c r="Q118" s="3"/>
      <c r="R118" s="6">
        <v>0</v>
      </c>
      <c r="S118" s="6"/>
      <c r="T118" s="6"/>
    </row>
    <row r="119" spans="1:20" ht="30" customHeight="1">
      <c r="A119" s="7">
        <v>114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18"/>
      <c r="Q119" s="3"/>
      <c r="R119" s="6">
        <v>0</v>
      </c>
      <c r="S119" s="6"/>
      <c r="T119" s="6"/>
    </row>
    <row r="120" spans="1:20" ht="30" customHeight="1">
      <c r="A120" s="7">
        <v>115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18"/>
      <c r="Q120" s="3"/>
      <c r="R120" s="6">
        <v>0</v>
      </c>
      <c r="S120" s="6"/>
      <c r="T120" s="6"/>
    </row>
    <row r="121" spans="1:20" ht="30" customHeight="1">
      <c r="A121" s="7">
        <v>116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18"/>
      <c r="Q121" s="3"/>
      <c r="R121" s="6">
        <v>0</v>
      </c>
      <c r="S121" s="6"/>
      <c r="T121" s="6"/>
    </row>
    <row r="122" spans="1:20" ht="30" customHeight="1">
      <c r="A122" s="7">
        <v>117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18"/>
      <c r="Q122" s="3"/>
      <c r="R122" s="6">
        <v>0</v>
      </c>
      <c r="S122" s="6"/>
      <c r="T122" s="6"/>
    </row>
    <row r="123" spans="1:20" ht="30" customHeight="1">
      <c r="A123" s="7">
        <v>118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18"/>
      <c r="Q123" s="3"/>
      <c r="R123" s="6">
        <v>0</v>
      </c>
      <c r="S123" s="6"/>
      <c r="T123" s="6"/>
    </row>
    <row r="124" spans="1:20" ht="30" customHeight="1">
      <c r="A124" s="7">
        <v>119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18"/>
      <c r="Q124" s="3"/>
      <c r="R124" s="6">
        <v>0</v>
      </c>
      <c r="S124" s="6"/>
      <c r="T124" s="6"/>
    </row>
    <row r="125" spans="1:20" ht="30" customHeight="1">
      <c r="A125" s="7">
        <v>120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18"/>
      <c r="Q125" s="3"/>
      <c r="R125" s="6">
        <v>0</v>
      </c>
      <c r="S125" s="6"/>
      <c r="T125" s="6"/>
    </row>
    <row r="126" spans="1:20" ht="30" customHeight="1">
      <c r="A126" s="7">
        <v>121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18"/>
      <c r="Q126" s="3"/>
      <c r="R126" s="6">
        <v>0</v>
      </c>
      <c r="S126" s="6"/>
      <c r="T126" s="6"/>
    </row>
    <row r="127" spans="1:20" ht="30" customHeight="1">
      <c r="A127" s="7">
        <v>122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18"/>
      <c r="Q127" s="3"/>
      <c r="R127" s="6">
        <v>0</v>
      </c>
      <c r="S127" s="6"/>
      <c r="T127" s="6"/>
    </row>
    <row r="128" spans="1:20">
      <c r="R128" s="5">
        <v>0</v>
      </c>
    </row>
    <row r="129" spans="18:18">
      <c r="R129" s="5">
        <v>0</v>
      </c>
    </row>
    <row r="130" spans="18:18">
      <c r="R130" s="5">
        <v>0</v>
      </c>
    </row>
    <row r="131" spans="18:18">
      <c r="R131" s="5">
        <v>0</v>
      </c>
    </row>
    <row r="132" spans="18:18">
      <c r="R132" s="5">
        <v>0</v>
      </c>
    </row>
    <row r="133" spans="18:18">
      <c r="R133" s="5">
        <v>0</v>
      </c>
    </row>
    <row r="134" spans="18:18">
      <c r="R134" s="5">
        <v>0</v>
      </c>
    </row>
    <row r="135" spans="18:18">
      <c r="R135" s="5">
        <v>0</v>
      </c>
    </row>
    <row r="136" spans="18:18">
      <c r="R136" s="5">
        <v>0</v>
      </c>
    </row>
    <row r="137" spans="18:18">
      <c r="R137" s="5">
        <v>0</v>
      </c>
    </row>
    <row r="138" spans="18:18">
      <c r="R138" s="5">
        <v>0</v>
      </c>
    </row>
    <row r="139" spans="18:18">
      <c r="R139" s="5">
        <v>0</v>
      </c>
    </row>
    <row r="140" spans="18:18">
      <c r="R140" s="5">
        <v>0</v>
      </c>
    </row>
    <row r="141" spans="18:18">
      <c r="R141" s="5">
        <v>0</v>
      </c>
    </row>
    <row r="142" spans="18:18">
      <c r="R142" s="5">
        <v>0</v>
      </c>
    </row>
    <row r="143" spans="18:18">
      <c r="R143" s="5">
        <v>0</v>
      </c>
    </row>
    <row r="144" spans="18:18">
      <c r="R144" s="5">
        <v>0</v>
      </c>
    </row>
    <row r="145" spans="18:18">
      <c r="R145" s="5">
        <v>0</v>
      </c>
    </row>
    <row r="146" spans="18:18">
      <c r="R146" s="5">
        <v>0</v>
      </c>
    </row>
    <row r="147" spans="18:18">
      <c r="R147" s="5">
        <v>0</v>
      </c>
    </row>
    <row r="148" spans="18:18">
      <c r="R148" s="5">
        <v>0</v>
      </c>
    </row>
    <row r="149" spans="18:18">
      <c r="R149" s="5">
        <v>0</v>
      </c>
    </row>
    <row r="150" spans="18:18">
      <c r="R150" s="5">
        <v>0</v>
      </c>
    </row>
    <row r="151" spans="18:18">
      <c r="R151" s="5">
        <v>0</v>
      </c>
    </row>
    <row r="152" spans="18:18">
      <c r="R152" s="5">
        <v>0</v>
      </c>
    </row>
    <row r="153" spans="18:18">
      <c r="R153" s="5">
        <v>0</v>
      </c>
    </row>
    <row r="154" spans="18:18">
      <c r="R154" s="5">
        <v>0</v>
      </c>
    </row>
    <row r="155" spans="18:18">
      <c r="R155" s="5">
        <v>0</v>
      </c>
    </row>
    <row r="156" spans="18:18">
      <c r="R156" s="5">
        <v>0</v>
      </c>
    </row>
    <row r="157" spans="18:18">
      <c r="R157" s="5">
        <v>0</v>
      </c>
    </row>
    <row r="158" spans="18:18">
      <c r="R158" s="5">
        <v>0</v>
      </c>
    </row>
    <row r="159" spans="18:18">
      <c r="R159" s="5">
        <v>0</v>
      </c>
    </row>
    <row r="160" spans="18:18">
      <c r="R160" s="5">
        <v>0</v>
      </c>
    </row>
    <row r="161" spans="18:18">
      <c r="R161" s="5">
        <v>0</v>
      </c>
    </row>
    <row r="162" spans="18:18">
      <c r="R162" s="5">
        <v>0</v>
      </c>
    </row>
    <row r="163" spans="18:18">
      <c r="R163" s="5">
        <v>0</v>
      </c>
    </row>
    <row r="164" spans="18:18">
      <c r="R164" s="5">
        <v>0</v>
      </c>
    </row>
    <row r="165" spans="18:18">
      <c r="R165" s="5">
        <v>0</v>
      </c>
    </row>
    <row r="166" spans="18:18">
      <c r="R166" s="5">
        <v>0</v>
      </c>
    </row>
    <row r="167" spans="18:18">
      <c r="R167" s="5">
        <v>0</v>
      </c>
    </row>
    <row r="168" spans="18:18">
      <c r="R168" s="5">
        <v>0</v>
      </c>
    </row>
    <row r="169" spans="18:18">
      <c r="R169" s="5">
        <v>0</v>
      </c>
    </row>
    <row r="170" spans="18:18">
      <c r="R170" s="5">
        <v>0</v>
      </c>
    </row>
    <row r="171" spans="18:18">
      <c r="R171" s="5">
        <v>0</v>
      </c>
    </row>
    <row r="172" spans="18:18">
      <c r="R172" s="5">
        <v>0</v>
      </c>
    </row>
    <row r="173" spans="18:18">
      <c r="R173" s="5">
        <v>0</v>
      </c>
    </row>
    <row r="174" spans="18:18">
      <c r="R174" s="5">
        <v>0</v>
      </c>
    </row>
    <row r="175" spans="18:18">
      <c r="R175" s="5">
        <v>0</v>
      </c>
    </row>
    <row r="176" spans="18:18">
      <c r="R176" s="5">
        <v>0</v>
      </c>
    </row>
    <row r="177" spans="18:18">
      <c r="R177" s="5">
        <v>0</v>
      </c>
    </row>
    <row r="178" spans="18:18">
      <c r="R178" s="5">
        <v>0</v>
      </c>
    </row>
    <row r="179" spans="18:18">
      <c r="R179" s="5">
        <v>0</v>
      </c>
    </row>
    <row r="180" spans="18:18">
      <c r="R180" s="5">
        <v>0</v>
      </c>
    </row>
    <row r="181" spans="18:18">
      <c r="R181" s="5">
        <v>0</v>
      </c>
    </row>
    <row r="182" spans="18:18">
      <c r="R182" s="5">
        <v>0</v>
      </c>
    </row>
    <row r="183" spans="18:18">
      <c r="R183" s="5">
        <v>0</v>
      </c>
    </row>
    <row r="184" spans="18:18">
      <c r="R184" s="5">
        <v>0</v>
      </c>
    </row>
    <row r="185" spans="18:18">
      <c r="R185" s="5">
        <v>0</v>
      </c>
    </row>
    <row r="186" spans="18:18">
      <c r="R186" s="5">
        <v>0</v>
      </c>
    </row>
    <row r="187" spans="18:18">
      <c r="R187" s="5">
        <v>0</v>
      </c>
    </row>
    <row r="188" spans="18:18">
      <c r="R188" s="5">
        <v>0</v>
      </c>
    </row>
    <row r="189" spans="18:18">
      <c r="R189" s="5">
        <v>0</v>
      </c>
    </row>
    <row r="190" spans="18:18">
      <c r="R190" s="5">
        <v>0</v>
      </c>
    </row>
    <row r="191" spans="18:18">
      <c r="R191" s="5">
        <v>0</v>
      </c>
    </row>
    <row r="192" spans="18:18">
      <c r="R192" s="5">
        <v>0</v>
      </c>
    </row>
    <row r="193" spans="18:18">
      <c r="R193" s="5">
        <v>0</v>
      </c>
    </row>
    <row r="194" spans="18:18">
      <c r="R194" s="5">
        <v>0</v>
      </c>
    </row>
    <row r="195" spans="18:18">
      <c r="R195" s="5">
        <v>0</v>
      </c>
    </row>
    <row r="196" spans="18:18">
      <c r="R196" s="5">
        <v>0</v>
      </c>
    </row>
    <row r="197" spans="18:18">
      <c r="R197" s="5">
        <v>0</v>
      </c>
    </row>
    <row r="198" spans="18:18">
      <c r="R198" s="5">
        <v>0</v>
      </c>
    </row>
    <row r="199" spans="18:18">
      <c r="R199" s="5">
        <v>0</v>
      </c>
    </row>
    <row r="200" spans="18:18">
      <c r="R200" s="5">
        <v>0</v>
      </c>
    </row>
    <row r="201" spans="18:18">
      <c r="R201" s="5">
        <v>0</v>
      </c>
    </row>
    <row r="202" spans="18:18">
      <c r="R202" s="5">
        <v>0</v>
      </c>
    </row>
    <row r="203" spans="18:18">
      <c r="R203" s="5">
        <v>0</v>
      </c>
    </row>
    <row r="204" spans="18:18">
      <c r="R204" s="5">
        <v>0</v>
      </c>
    </row>
    <row r="205" spans="18:18">
      <c r="R205" s="5">
        <v>0</v>
      </c>
    </row>
    <row r="206" spans="18:18">
      <c r="R206" s="5">
        <v>0</v>
      </c>
    </row>
    <row r="207" spans="18:18">
      <c r="R207" s="5">
        <v>0</v>
      </c>
    </row>
    <row r="208" spans="18:18">
      <c r="R208" s="5">
        <v>0</v>
      </c>
    </row>
    <row r="209" spans="18:18">
      <c r="R209" s="5">
        <v>0</v>
      </c>
    </row>
    <row r="210" spans="18:18">
      <c r="R210" s="5">
        <v>0</v>
      </c>
    </row>
    <row r="211" spans="18:18">
      <c r="R211" s="5">
        <v>0</v>
      </c>
    </row>
    <row r="212" spans="18:18">
      <c r="R212" s="5">
        <v>0</v>
      </c>
    </row>
    <row r="213" spans="18:18">
      <c r="R213" s="5">
        <v>0</v>
      </c>
    </row>
    <row r="214" spans="18:18">
      <c r="R214" s="5">
        <v>0</v>
      </c>
    </row>
    <row r="215" spans="18:18">
      <c r="R215" s="5">
        <v>0</v>
      </c>
    </row>
    <row r="216" spans="18:18">
      <c r="R216" s="5">
        <v>0</v>
      </c>
    </row>
    <row r="217" spans="18:18">
      <c r="R217" s="5">
        <v>0</v>
      </c>
    </row>
    <row r="218" spans="18:18">
      <c r="R218" s="5">
        <v>0</v>
      </c>
    </row>
    <row r="219" spans="18:18">
      <c r="R219" s="5">
        <v>0</v>
      </c>
    </row>
    <row r="220" spans="18:18">
      <c r="R220" s="5">
        <v>0</v>
      </c>
    </row>
    <row r="221" spans="18:18">
      <c r="R221" s="5">
        <v>0</v>
      </c>
    </row>
    <row r="222" spans="18:18">
      <c r="R222" s="5">
        <v>0</v>
      </c>
    </row>
    <row r="223" spans="18:18">
      <c r="R223" s="5">
        <v>0</v>
      </c>
    </row>
    <row r="224" spans="18:18">
      <c r="R224" s="5">
        <v>0</v>
      </c>
    </row>
    <row r="225" spans="18:18">
      <c r="R225" s="5">
        <v>0</v>
      </c>
    </row>
    <row r="226" spans="18:18">
      <c r="R226" s="5">
        <v>0</v>
      </c>
    </row>
    <row r="227" spans="18:18">
      <c r="R227" s="5">
        <v>0</v>
      </c>
    </row>
    <row r="228" spans="18:18">
      <c r="R228" s="5">
        <v>0</v>
      </c>
    </row>
    <row r="229" spans="18:18">
      <c r="R229" s="5">
        <v>0</v>
      </c>
    </row>
    <row r="230" spans="18:18">
      <c r="R230" s="5">
        <v>0</v>
      </c>
    </row>
    <row r="231" spans="18:18">
      <c r="R231" s="5">
        <v>0</v>
      </c>
    </row>
    <row r="232" spans="18:18">
      <c r="R232" s="5">
        <v>0</v>
      </c>
    </row>
    <row r="233" spans="18:18">
      <c r="R233" s="5">
        <v>0</v>
      </c>
    </row>
    <row r="234" spans="18:18">
      <c r="R234" s="5">
        <v>0</v>
      </c>
    </row>
    <row r="235" spans="18:18">
      <c r="R235" s="5">
        <v>0</v>
      </c>
    </row>
    <row r="236" spans="18:18">
      <c r="R236" s="5">
        <v>0</v>
      </c>
    </row>
    <row r="237" spans="18:18">
      <c r="R237" s="5">
        <v>0</v>
      </c>
    </row>
    <row r="238" spans="18:18">
      <c r="R238" s="5">
        <v>0</v>
      </c>
    </row>
    <row r="239" spans="18:18">
      <c r="R239" s="5">
        <v>0</v>
      </c>
    </row>
    <row r="240" spans="18:18">
      <c r="R240" s="5">
        <v>0</v>
      </c>
    </row>
    <row r="241" spans="18:18">
      <c r="R241" s="5">
        <v>0</v>
      </c>
    </row>
    <row r="242" spans="18:18">
      <c r="R242" s="5">
        <v>0</v>
      </c>
    </row>
    <row r="243" spans="18:18">
      <c r="R243" s="5">
        <v>0</v>
      </c>
    </row>
    <row r="244" spans="18:18">
      <c r="R244" s="5">
        <v>0</v>
      </c>
    </row>
    <row r="245" spans="18:18">
      <c r="R245" s="5">
        <v>0</v>
      </c>
    </row>
    <row r="246" spans="18:18">
      <c r="R246" s="5">
        <v>0</v>
      </c>
    </row>
    <row r="247" spans="18:18">
      <c r="R247" s="5">
        <v>0</v>
      </c>
    </row>
    <row r="248" spans="18:18">
      <c r="R248" s="5">
        <v>0</v>
      </c>
    </row>
    <row r="249" spans="18:18">
      <c r="R249" s="5">
        <v>0</v>
      </c>
    </row>
    <row r="250" spans="18:18">
      <c r="R250" s="5">
        <v>0</v>
      </c>
    </row>
    <row r="251" spans="18:18">
      <c r="R251" s="5">
        <v>0</v>
      </c>
    </row>
    <row r="252" spans="18:18">
      <c r="R252" s="5">
        <v>0</v>
      </c>
    </row>
    <row r="253" spans="18:18">
      <c r="R253" s="5">
        <v>0</v>
      </c>
    </row>
    <row r="254" spans="18:18">
      <c r="R254" s="5">
        <v>0</v>
      </c>
    </row>
    <row r="255" spans="18:18">
      <c r="R255" s="5">
        <v>0</v>
      </c>
    </row>
    <row r="256" spans="18:18">
      <c r="R256" s="5">
        <v>0</v>
      </c>
    </row>
    <row r="257" spans="18:18">
      <c r="R257" s="5">
        <v>0</v>
      </c>
    </row>
    <row r="258" spans="18:18">
      <c r="R258" s="5">
        <v>0</v>
      </c>
    </row>
    <row r="259" spans="18:18">
      <c r="R259" s="5">
        <v>0</v>
      </c>
    </row>
    <row r="260" spans="18:18">
      <c r="R260" s="5">
        <v>0</v>
      </c>
    </row>
    <row r="261" spans="18:18">
      <c r="R261" s="5">
        <v>0</v>
      </c>
    </row>
    <row r="262" spans="18:18">
      <c r="R262" s="5">
        <v>0</v>
      </c>
    </row>
    <row r="263" spans="18:18">
      <c r="R263" s="5">
        <v>0</v>
      </c>
    </row>
    <row r="264" spans="18:18">
      <c r="R264" s="5">
        <v>0</v>
      </c>
    </row>
    <row r="265" spans="18:18">
      <c r="R265" s="5">
        <v>0</v>
      </c>
    </row>
    <row r="266" spans="18:18">
      <c r="R266" s="5">
        <v>0</v>
      </c>
    </row>
    <row r="267" spans="18:18">
      <c r="R267" s="5">
        <v>0</v>
      </c>
    </row>
    <row r="268" spans="18:18">
      <c r="R268" s="5">
        <v>0</v>
      </c>
    </row>
    <row r="269" spans="18:18">
      <c r="R269" s="5">
        <v>0</v>
      </c>
    </row>
    <row r="270" spans="18:18">
      <c r="R270" s="5">
        <v>0</v>
      </c>
    </row>
    <row r="271" spans="18:18">
      <c r="R271" s="5">
        <v>0</v>
      </c>
    </row>
    <row r="272" spans="18:18">
      <c r="R272" s="5">
        <v>0</v>
      </c>
    </row>
    <row r="273" spans="18:18">
      <c r="R273" s="5">
        <v>0</v>
      </c>
    </row>
    <row r="274" spans="18:18">
      <c r="R274" s="5">
        <v>0</v>
      </c>
    </row>
    <row r="275" spans="18:18">
      <c r="R275" s="5">
        <v>0</v>
      </c>
    </row>
    <row r="276" spans="18:18">
      <c r="R276" s="5">
        <v>0</v>
      </c>
    </row>
    <row r="277" spans="18:18">
      <c r="R277" s="5">
        <v>0</v>
      </c>
    </row>
    <row r="278" spans="18:18">
      <c r="R278" s="5">
        <v>0</v>
      </c>
    </row>
    <row r="279" spans="18:18">
      <c r="R279" s="5">
        <v>0</v>
      </c>
    </row>
    <row r="280" spans="18:18">
      <c r="R280" s="5">
        <v>0</v>
      </c>
    </row>
    <row r="281" spans="18:18">
      <c r="R281" s="5">
        <v>0</v>
      </c>
    </row>
    <row r="282" spans="18:18">
      <c r="R282" s="5">
        <v>0</v>
      </c>
    </row>
    <row r="283" spans="18:18">
      <c r="R283" s="5">
        <v>0</v>
      </c>
    </row>
    <row r="284" spans="18:18">
      <c r="R284" s="5">
        <v>0</v>
      </c>
    </row>
    <row r="285" spans="18:18">
      <c r="R285" s="5">
        <v>0</v>
      </c>
    </row>
    <row r="286" spans="18:18">
      <c r="R286" s="5">
        <v>0</v>
      </c>
    </row>
    <row r="287" spans="18:18">
      <c r="R287" s="5">
        <v>0</v>
      </c>
    </row>
  </sheetData>
  <autoFilter ref="A5:U127"/>
  <mergeCells count="11">
    <mergeCell ref="L3:T3"/>
    <mergeCell ref="L4:T4"/>
    <mergeCell ref="C2:T2"/>
    <mergeCell ref="A1:A4"/>
    <mergeCell ref="B3:E3"/>
    <mergeCell ref="B4:E4"/>
    <mergeCell ref="B1:T1"/>
    <mergeCell ref="F3:I3"/>
    <mergeCell ref="F4:I4"/>
    <mergeCell ref="J3:K3"/>
    <mergeCell ref="J4:K4"/>
  </mergeCells>
  <dataValidations count="1">
    <dataValidation type="list" allowBlank="1" showInputMessage="1" showErrorMessage="1" sqref="E7:E32 C6:C127">
      <formula1>INDIRECT($B$6)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List2!$E$3:$E$5</xm:f>
          </x14:formula1>
          <xm:sqref>K6:K127</xm:sqref>
        </x14:dataValidation>
        <x14:dataValidation type="list" allowBlank="1" showInputMessage="1" showErrorMessage="1">
          <x14:formula1>
            <xm:f>List2!$C$3:$C$14</xm:f>
          </x14:formula1>
          <xm:sqref>M6:M8 M12:M127</xm:sqref>
        </x14:dataValidation>
        <x14:dataValidation type="list" allowBlank="1" showInputMessage="1" showErrorMessage="1">
          <x14:formula1>
            <xm:f>List2!$A$2:$A$9</xm:f>
          </x14:formula1>
          <xm:sqref>B6:B127</xm:sqref>
        </x14:dataValidation>
        <x14:dataValidation type="list" allowBlank="1" showInputMessage="1" showErrorMessage="1">
          <x14:formula1>
            <xm:f>List2!$C$18:$C$34</xm:f>
          </x14:formula1>
          <xm:sqref>I6:I127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tabSelected="1" zoomScale="70" zoomScaleNormal="70" workbookViewId="0">
      <pane ySplit="5" topLeftCell="A6" activePane="bottomLeft" state="frozen"/>
      <selection pane="bottomLeft" activeCell="Y11" sqref="Y11"/>
    </sheetView>
  </sheetViews>
  <sheetFormatPr defaultRowHeight="15"/>
  <cols>
    <col min="1" max="1" width="6.42578125" style="1" customWidth="1"/>
    <col min="2" max="3" width="0.140625" style="1" customWidth="1"/>
    <col min="4" max="4" width="26.7109375" style="1" customWidth="1"/>
    <col min="5" max="5" width="15.5703125" style="1" customWidth="1"/>
    <col min="6" max="6" width="38" style="1" customWidth="1"/>
    <col min="7" max="7" width="14.85546875" style="31" customWidth="1"/>
    <col min="8" max="8" width="16.7109375" style="31" customWidth="1"/>
    <col min="9" max="9" width="12.28515625" style="1" customWidth="1"/>
    <col min="10" max="10" width="13.140625" style="1" customWidth="1"/>
    <col min="11" max="11" width="11.140625" style="1" customWidth="1"/>
    <col min="12" max="12" width="16.85546875" style="17" customWidth="1"/>
    <col min="13" max="13" width="19.7109375" style="1" customWidth="1"/>
    <col min="14" max="14" width="18" style="1" customWidth="1"/>
    <col min="15" max="15" width="21.5703125" style="1" customWidth="1"/>
    <col min="16" max="16" width="17" style="1" customWidth="1"/>
    <col min="17" max="18" width="11.42578125" style="1" customWidth="1"/>
    <col min="19" max="19" width="19.5703125" style="5" customWidth="1"/>
    <col min="20" max="20" width="15.42578125" style="5" customWidth="1"/>
    <col min="21" max="21" width="12" style="5" customWidth="1"/>
    <col min="22" max="22" width="9.140625" style="1" customWidth="1"/>
    <col min="23" max="16384" width="9.140625" style="1"/>
  </cols>
  <sheetData>
    <row r="1" spans="1:22" ht="35.25" customHeight="1">
      <c r="A1" s="53"/>
      <c r="B1" s="66" t="str">
        <f>"FINANCIAL STRATEGY FOR THE SECAP OF THE CITY OF "&amp;F4</f>
        <v>FINANCIAL STRATEGY FOR THE SECAP OF THE CITY OF Hradecký venkov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2" ht="35.25" customHeight="1">
      <c r="A2" s="54"/>
      <c r="B2" s="12"/>
      <c r="C2" s="66" t="s">
        <v>120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ht="45" customHeight="1">
      <c r="A3" s="54"/>
      <c r="B3" s="68" t="s">
        <v>74</v>
      </c>
      <c r="C3" s="69"/>
      <c r="D3" s="70"/>
      <c r="E3" s="71"/>
      <c r="F3" s="72" t="s">
        <v>137</v>
      </c>
      <c r="G3" s="73"/>
      <c r="H3" s="73"/>
      <c r="I3" s="74" t="s">
        <v>79</v>
      </c>
      <c r="J3" s="75"/>
      <c r="K3" s="75"/>
      <c r="L3" s="76"/>
      <c r="M3" s="82">
        <f>SUM(L6:L23)</f>
        <v>3210000</v>
      </c>
      <c r="N3" s="83"/>
      <c r="O3" s="83"/>
      <c r="P3" s="83"/>
      <c r="Q3" s="83"/>
      <c r="R3" s="83"/>
      <c r="S3" s="83"/>
      <c r="T3" s="83"/>
      <c r="U3" s="84"/>
      <c r="V3" s="5"/>
    </row>
    <row r="4" spans="1:22" ht="44.25" customHeight="1">
      <c r="A4" s="55"/>
      <c r="B4" s="68" t="s">
        <v>75</v>
      </c>
      <c r="C4" s="69"/>
      <c r="D4" s="70"/>
      <c r="E4" s="71"/>
      <c r="F4" s="72" t="s">
        <v>166</v>
      </c>
      <c r="G4" s="73"/>
      <c r="H4" s="73"/>
      <c r="I4" s="77"/>
      <c r="J4" s="78"/>
      <c r="K4" s="78"/>
      <c r="L4" s="79"/>
      <c r="M4" s="85"/>
      <c r="N4" s="86"/>
      <c r="O4" s="86"/>
      <c r="P4" s="86"/>
      <c r="Q4" s="86"/>
      <c r="R4" s="86"/>
      <c r="S4" s="86"/>
      <c r="T4" s="86"/>
      <c r="U4" s="87"/>
      <c r="V4" s="5"/>
    </row>
    <row r="5" spans="1:22" ht="54.75" customHeight="1">
      <c r="A5" s="4" t="s">
        <v>81</v>
      </c>
      <c r="B5" s="11" t="s">
        <v>127</v>
      </c>
      <c r="C5" s="11" t="s">
        <v>128</v>
      </c>
      <c r="D5" s="11" t="s">
        <v>80</v>
      </c>
      <c r="E5" s="11" t="s">
        <v>124</v>
      </c>
      <c r="F5" s="11" t="s">
        <v>76</v>
      </c>
      <c r="G5" s="11" t="s">
        <v>125</v>
      </c>
      <c r="H5" s="11" t="s">
        <v>126</v>
      </c>
      <c r="I5" s="11" t="s">
        <v>130</v>
      </c>
      <c r="J5" s="11" t="s">
        <v>83</v>
      </c>
      <c r="K5" s="11" t="s">
        <v>131</v>
      </c>
      <c r="L5" s="15" t="s">
        <v>77</v>
      </c>
      <c r="M5" s="11" t="s">
        <v>132</v>
      </c>
      <c r="N5" s="11" t="s">
        <v>1</v>
      </c>
      <c r="O5" s="11" t="s">
        <v>136</v>
      </c>
      <c r="P5" s="11" t="s">
        <v>84</v>
      </c>
      <c r="Q5" s="11" t="s">
        <v>73</v>
      </c>
      <c r="R5" s="11" t="s">
        <v>129</v>
      </c>
      <c r="S5" s="11" t="s">
        <v>133</v>
      </c>
      <c r="T5" s="11" t="s">
        <v>134</v>
      </c>
      <c r="U5" s="11" t="s">
        <v>135</v>
      </c>
    </row>
    <row r="6" spans="1:22" ht="30" customHeight="1">
      <c r="A6" s="7">
        <v>1</v>
      </c>
      <c r="B6" s="3"/>
      <c r="C6" s="3"/>
      <c r="D6" s="40" t="s">
        <v>352</v>
      </c>
      <c r="E6" s="45" t="s">
        <v>353</v>
      </c>
      <c r="F6" s="19" t="s">
        <v>354</v>
      </c>
      <c r="G6" s="45">
        <v>2024</v>
      </c>
      <c r="H6" s="45">
        <v>2025</v>
      </c>
      <c r="I6" s="3" t="s">
        <v>82</v>
      </c>
      <c r="J6" s="3" t="s">
        <v>249</v>
      </c>
      <c r="K6" s="3" t="s">
        <v>53</v>
      </c>
      <c r="L6" s="41">
        <f>60000000/25</f>
        <v>2400000</v>
      </c>
      <c r="M6" s="3" t="s">
        <v>40</v>
      </c>
      <c r="N6" s="3" t="s">
        <v>569</v>
      </c>
      <c r="O6" s="14" t="s">
        <v>139</v>
      </c>
      <c r="P6" s="3" t="s">
        <v>579</v>
      </c>
      <c r="Q6" s="46" t="s">
        <v>568</v>
      </c>
      <c r="R6" s="3"/>
      <c r="S6" s="6" t="s">
        <v>92</v>
      </c>
      <c r="T6" s="6" t="s">
        <v>72</v>
      </c>
      <c r="U6" s="6" t="s">
        <v>114</v>
      </c>
    </row>
    <row r="7" spans="1:22" ht="30" customHeight="1">
      <c r="A7" s="7">
        <v>2</v>
      </c>
      <c r="B7" s="3"/>
      <c r="C7" s="3"/>
      <c r="D7" s="40" t="s">
        <v>361</v>
      </c>
      <c r="E7" s="45" t="s">
        <v>362</v>
      </c>
      <c r="F7" s="19" t="s">
        <v>363</v>
      </c>
      <c r="G7" s="45" t="s">
        <v>485</v>
      </c>
      <c r="H7" s="45" t="s">
        <v>485</v>
      </c>
      <c r="I7" s="3" t="s">
        <v>82</v>
      </c>
      <c r="J7" s="3" t="s">
        <v>249</v>
      </c>
      <c r="K7" s="3" t="s">
        <v>53</v>
      </c>
      <c r="L7" s="41">
        <f>300000/25</f>
        <v>12000</v>
      </c>
      <c r="M7" s="3" t="s">
        <v>40</v>
      </c>
      <c r="N7" s="3" t="s">
        <v>576</v>
      </c>
      <c r="O7" s="3" t="s">
        <v>139</v>
      </c>
      <c r="P7" s="3" t="s">
        <v>579</v>
      </c>
      <c r="Q7" s="3" t="s">
        <v>580</v>
      </c>
      <c r="R7" s="3"/>
      <c r="S7" s="6" t="s">
        <v>89</v>
      </c>
      <c r="T7" s="6" t="s">
        <v>102</v>
      </c>
      <c r="U7" s="6" t="s">
        <v>114</v>
      </c>
    </row>
    <row r="8" spans="1:22" ht="30" customHeight="1">
      <c r="A8" s="7">
        <v>3</v>
      </c>
      <c r="B8" s="3"/>
      <c r="C8" s="3"/>
      <c r="D8" s="40" t="s">
        <v>364</v>
      </c>
      <c r="E8" s="45" t="s">
        <v>365</v>
      </c>
      <c r="F8" s="19" t="s">
        <v>366</v>
      </c>
      <c r="G8" s="45" t="s">
        <v>485</v>
      </c>
      <c r="H8" s="45" t="s">
        <v>485</v>
      </c>
      <c r="I8" s="3" t="s">
        <v>82</v>
      </c>
      <c r="J8" s="3" t="s">
        <v>240</v>
      </c>
      <c r="K8" s="3" t="s">
        <v>53</v>
      </c>
      <c r="L8" s="41">
        <f>500000/25</f>
        <v>20000</v>
      </c>
      <c r="M8" s="3" t="s">
        <v>40</v>
      </c>
      <c r="N8" s="3" t="s">
        <v>576</v>
      </c>
      <c r="O8" s="14" t="s">
        <v>141</v>
      </c>
      <c r="P8" s="3" t="s">
        <v>579</v>
      </c>
      <c r="Q8" s="3" t="s">
        <v>580</v>
      </c>
      <c r="R8" s="3"/>
      <c r="S8" s="6" t="s">
        <v>89</v>
      </c>
      <c r="T8" s="6" t="s">
        <v>102</v>
      </c>
      <c r="U8" s="6" t="s">
        <v>114</v>
      </c>
    </row>
    <row r="9" spans="1:22" ht="30" customHeight="1">
      <c r="A9" s="7">
        <v>4</v>
      </c>
      <c r="B9" s="3"/>
      <c r="C9" s="3"/>
      <c r="D9" s="40" t="s">
        <v>367</v>
      </c>
      <c r="E9" s="45" t="s">
        <v>368</v>
      </c>
      <c r="F9" s="19" t="s">
        <v>369</v>
      </c>
      <c r="G9" s="45" t="s">
        <v>485</v>
      </c>
      <c r="H9" s="45" t="s">
        <v>485</v>
      </c>
      <c r="I9" s="3" t="s">
        <v>82</v>
      </c>
      <c r="J9" s="3" t="s">
        <v>240</v>
      </c>
      <c r="K9" s="3" t="s">
        <v>53</v>
      </c>
      <c r="L9" s="41">
        <f>500000/25</f>
        <v>20000</v>
      </c>
      <c r="M9" s="3" t="s">
        <v>40</v>
      </c>
      <c r="N9" s="3" t="s">
        <v>138</v>
      </c>
      <c r="O9" s="3" t="s">
        <v>139</v>
      </c>
      <c r="P9" s="3" t="s">
        <v>579</v>
      </c>
      <c r="Q9" s="3" t="s">
        <v>580</v>
      </c>
      <c r="R9" s="3"/>
      <c r="S9" s="6" t="s">
        <v>89</v>
      </c>
      <c r="T9" s="6" t="s">
        <v>102</v>
      </c>
      <c r="U9" s="6" t="s">
        <v>114</v>
      </c>
    </row>
    <row r="10" spans="1:22" ht="30" customHeight="1">
      <c r="A10" s="7">
        <v>5</v>
      </c>
      <c r="B10" s="3"/>
      <c r="C10" s="3"/>
      <c r="D10" s="40" t="s">
        <v>370</v>
      </c>
      <c r="E10" s="45"/>
      <c r="F10" s="19" t="s">
        <v>371</v>
      </c>
      <c r="G10" s="45">
        <v>2023</v>
      </c>
      <c r="H10" s="45">
        <v>2024</v>
      </c>
      <c r="I10" s="3" t="s">
        <v>82</v>
      </c>
      <c r="J10" s="3" t="s">
        <v>233</v>
      </c>
      <c r="K10" s="3" t="s">
        <v>53</v>
      </c>
      <c r="L10" s="41"/>
      <c r="M10" s="3" t="s">
        <v>40</v>
      </c>
      <c r="N10" s="3" t="s">
        <v>570</v>
      </c>
      <c r="O10" s="3" t="s">
        <v>139</v>
      </c>
      <c r="P10" s="3" t="s">
        <v>579</v>
      </c>
      <c r="Q10" s="3" t="s">
        <v>580</v>
      </c>
      <c r="R10" s="13"/>
      <c r="S10" s="6" t="s">
        <v>72</v>
      </c>
      <c r="T10" s="6" t="s">
        <v>72</v>
      </c>
      <c r="U10" s="6" t="s">
        <v>114</v>
      </c>
    </row>
    <row r="11" spans="1:22" ht="30" customHeight="1">
      <c r="A11" s="7">
        <v>6</v>
      </c>
      <c r="B11" s="3"/>
      <c r="C11" s="3"/>
      <c r="D11" s="40" t="s">
        <v>374</v>
      </c>
      <c r="E11" s="45" t="s">
        <v>375</v>
      </c>
      <c r="F11" s="19" t="s">
        <v>376</v>
      </c>
      <c r="G11" s="45" t="s">
        <v>485</v>
      </c>
      <c r="H11" s="45" t="s">
        <v>485</v>
      </c>
      <c r="I11" s="3" t="s">
        <v>82</v>
      </c>
      <c r="J11" s="3" t="s">
        <v>233</v>
      </c>
      <c r="K11" s="3" t="s">
        <v>53</v>
      </c>
      <c r="L11" s="41"/>
      <c r="M11" s="3" t="s">
        <v>40</v>
      </c>
      <c r="N11" s="3" t="s">
        <v>571</v>
      </c>
      <c r="O11" s="14" t="s">
        <v>572</v>
      </c>
      <c r="P11" s="3" t="s">
        <v>579</v>
      </c>
      <c r="Q11" s="3" t="s">
        <v>580</v>
      </c>
      <c r="R11" s="3"/>
      <c r="S11" s="6" t="s">
        <v>72</v>
      </c>
      <c r="T11" s="6" t="s">
        <v>72</v>
      </c>
      <c r="U11" s="6" t="s">
        <v>114</v>
      </c>
    </row>
    <row r="12" spans="1:22" ht="30" customHeight="1">
      <c r="A12" s="7">
        <v>7</v>
      </c>
      <c r="B12" s="3"/>
      <c r="C12" s="3"/>
      <c r="D12" s="40" t="s">
        <v>378</v>
      </c>
      <c r="E12" s="45" t="s">
        <v>379</v>
      </c>
      <c r="F12" s="19" t="s">
        <v>380</v>
      </c>
      <c r="G12" s="45">
        <v>2022</v>
      </c>
      <c r="H12" s="45">
        <v>2023</v>
      </c>
      <c r="I12" s="3" t="s">
        <v>82</v>
      </c>
      <c r="J12" s="3" t="s">
        <v>565</v>
      </c>
      <c r="K12" s="3" t="s">
        <v>53</v>
      </c>
      <c r="L12" s="41">
        <f>15800000/25</f>
        <v>632000</v>
      </c>
      <c r="M12" s="3" t="s">
        <v>45</v>
      </c>
      <c r="N12" s="3" t="s">
        <v>574</v>
      </c>
      <c r="O12" s="14" t="s">
        <v>575</v>
      </c>
      <c r="P12" s="3" t="s">
        <v>579</v>
      </c>
      <c r="Q12" s="3" t="s">
        <v>580</v>
      </c>
      <c r="R12" s="3"/>
      <c r="S12" s="6" t="s">
        <v>72</v>
      </c>
      <c r="T12" s="6" t="s">
        <v>72</v>
      </c>
      <c r="U12" s="6" t="s">
        <v>114</v>
      </c>
    </row>
    <row r="13" spans="1:22" ht="30" customHeight="1">
      <c r="A13" s="7">
        <v>8</v>
      </c>
      <c r="B13" s="3"/>
      <c r="C13" s="3"/>
      <c r="D13" s="40" t="s">
        <v>382</v>
      </c>
      <c r="E13" s="45" t="s">
        <v>383</v>
      </c>
      <c r="F13" s="19" t="s">
        <v>384</v>
      </c>
      <c r="G13" s="45">
        <v>2023</v>
      </c>
      <c r="H13" s="45">
        <v>2024</v>
      </c>
      <c r="I13" s="3" t="s">
        <v>82</v>
      </c>
      <c r="J13" s="3" t="s">
        <v>243</v>
      </c>
      <c r="K13" s="3" t="s">
        <v>53</v>
      </c>
      <c r="L13" s="41">
        <f>300000/25</f>
        <v>12000</v>
      </c>
      <c r="M13" s="3" t="s">
        <v>40</v>
      </c>
      <c r="N13" s="3" t="s">
        <v>576</v>
      </c>
      <c r="O13" s="14" t="s">
        <v>572</v>
      </c>
      <c r="P13" s="3" t="s">
        <v>579</v>
      </c>
      <c r="Q13" s="3" t="s">
        <v>580</v>
      </c>
      <c r="R13" s="3"/>
      <c r="S13" s="6" t="s">
        <v>89</v>
      </c>
      <c r="T13" s="6" t="s">
        <v>102</v>
      </c>
      <c r="U13" s="6" t="s">
        <v>114</v>
      </c>
    </row>
    <row r="14" spans="1:22" ht="30" customHeight="1">
      <c r="A14" s="7">
        <v>9</v>
      </c>
      <c r="B14" s="3"/>
      <c r="C14" s="3"/>
      <c r="D14" s="40" t="s">
        <v>385</v>
      </c>
      <c r="E14" s="45" t="s">
        <v>386</v>
      </c>
      <c r="F14" s="19" t="s">
        <v>387</v>
      </c>
      <c r="G14" s="45" t="s">
        <v>485</v>
      </c>
      <c r="H14" s="45" t="s">
        <v>485</v>
      </c>
      <c r="I14" s="3" t="s">
        <v>82</v>
      </c>
      <c r="J14" s="3" t="s">
        <v>566</v>
      </c>
      <c r="K14" s="3" t="s">
        <v>53</v>
      </c>
      <c r="L14" s="41">
        <f>1000000/25</f>
        <v>40000</v>
      </c>
      <c r="M14" s="3" t="s">
        <v>40</v>
      </c>
      <c r="N14" s="3" t="s">
        <v>571</v>
      </c>
      <c r="O14" s="14" t="s">
        <v>572</v>
      </c>
      <c r="P14" s="3" t="s">
        <v>579</v>
      </c>
      <c r="Q14" s="3" t="s">
        <v>580</v>
      </c>
      <c r="R14" s="3"/>
      <c r="S14" s="6" t="s">
        <v>72</v>
      </c>
      <c r="T14" s="6" t="s">
        <v>72</v>
      </c>
      <c r="U14" s="6" t="s">
        <v>114</v>
      </c>
    </row>
    <row r="15" spans="1:22" ht="30" customHeight="1">
      <c r="A15" s="7">
        <v>10</v>
      </c>
      <c r="B15" s="3"/>
      <c r="C15" s="3"/>
      <c r="D15" s="40" t="s">
        <v>388</v>
      </c>
      <c r="E15" s="45" t="s">
        <v>389</v>
      </c>
      <c r="F15" s="19" t="s">
        <v>390</v>
      </c>
      <c r="G15" s="45" t="s">
        <v>485</v>
      </c>
      <c r="H15" s="45" t="s">
        <v>485</v>
      </c>
      <c r="I15" s="3" t="s">
        <v>82</v>
      </c>
      <c r="J15" s="3" t="s">
        <v>252</v>
      </c>
      <c r="K15" s="3" t="s">
        <v>53</v>
      </c>
      <c r="L15" s="41">
        <f>300000/25</f>
        <v>12000</v>
      </c>
      <c r="M15" s="3" t="s">
        <v>40</v>
      </c>
      <c r="N15" s="3" t="s">
        <v>576</v>
      </c>
      <c r="O15" s="14" t="s">
        <v>572</v>
      </c>
      <c r="P15" s="3" t="s">
        <v>579</v>
      </c>
      <c r="Q15" s="3" t="s">
        <v>580</v>
      </c>
      <c r="R15" s="3"/>
      <c r="S15" s="6" t="s">
        <v>89</v>
      </c>
      <c r="T15" s="6" t="s">
        <v>102</v>
      </c>
      <c r="U15" s="6" t="s">
        <v>114</v>
      </c>
    </row>
    <row r="16" spans="1:22" ht="30" customHeight="1">
      <c r="A16" s="7">
        <v>11</v>
      </c>
      <c r="B16" s="3"/>
      <c r="C16" s="3"/>
      <c r="D16" s="40" t="s">
        <v>391</v>
      </c>
      <c r="E16" s="45"/>
      <c r="F16" s="19" t="s">
        <v>392</v>
      </c>
      <c r="G16" s="45" t="s">
        <v>485</v>
      </c>
      <c r="H16" s="45" t="s">
        <v>485</v>
      </c>
      <c r="I16" s="3" t="s">
        <v>82</v>
      </c>
      <c r="J16" s="3" t="s">
        <v>235</v>
      </c>
      <c r="K16" s="3" t="s">
        <v>53</v>
      </c>
      <c r="L16" s="41">
        <f>300000/25</f>
        <v>12000</v>
      </c>
      <c r="M16" s="3" t="s">
        <v>40</v>
      </c>
      <c r="N16" s="3" t="s">
        <v>576</v>
      </c>
      <c r="O16" s="14" t="s">
        <v>572</v>
      </c>
      <c r="P16" s="3" t="s">
        <v>579</v>
      </c>
      <c r="Q16" s="3" t="s">
        <v>580</v>
      </c>
      <c r="R16" s="3"/>
      <c r="S16" s="6" t="s">
        <v>89</v>
      </c>
      <c r="T16" s="6" t="s">
        <v>102</v>
      </c>
      <c r="U16" s="6" t="s">
        <v>114</v>
      </c>
    </row>
    <row r="17" spans="1:21" ht="30" customHeight="1">
      <c r="A17" s="7">
        <v>12</v>
      </c>
      <c r="B17" s="3"/>
      <c r="C17" s="3"/>
      <c r="D17" s="40" t="s">
        <v>393</v>
      </c>
      <c r="E17" s="45" t="s">
        <v>394</v>
      </c>
      <c r="F17" s="19" t="s">
        <v>395</v>
      </c>
      <c r="G17" s="45">
        <v>2022</v>
      </c>
      <c r="H17" s="45"/>
      <c r="I17" s="3" t="s">
        <v>82</v>
      </c>
      <c r="J17" s="3" t="s">
        <v>236</v>
      </c>
      <c r="K17" s="3" t="s">
        <v>53</v>
      </c>
      <c r="L17" s="41">
        <v>0</v>
      </c>
      <c r="M17" s="3" t="s">
        <v>45</v>
      </c>
      <c r="N17" s="3" t="s">
        <v>574</v>
      </c>
      <c r="O17" s="14" t="s">
        <v>575</v>
      </c>
      <c r="P17" s="3" t="s">
        <v>579</v>
      </c>
      <c r="Q17" s="3" t="s">
        <v>580</v>
      </c>
      <c r="R17" s="3"/>
      <c r="S17" s="6" t="s">
        <v>72</v>
      </c>
      <c r="T17" s="6" t="s">
        <v>72</v>
      </c>
      <c r="U17" s="6" t="s">
        <v>114</v>
      </c>
    </row>
    <row r="18" spans="1:21" ht="30" customHeight="1">
      <c r="A18" s="7">
        <v>13</v>
      </c>
      <c r="B18" s="3"/>
      <c r="C18" s="3"/>
      <c r="D18" s="40" t="s">
        <v>396</v>
      </c>
      <c r="E18" s="45" t="s">
        <v>397</v>
      </c>
      <c r="F18" s="19" t="s">
        <v>398</v>
      </c>
      <c r="G18" s="45" t="s">
        <v>485</v>
      </c>
      <c r="H18" s="45" t="s">
        <v>485</v>
      </c>
      <c r="I18" s="3" t="s">
        <v>82</v>
      </c>
      <c r="J18" s="3" t="s">
        <v>237</v>
      </c>
      <c r="K18" s="3" t="s">
        <v>53</v>
      </c>
      <c r="L18" s="41">
        <v>0</v>
      </c>
      <c r="M18" s="3" t="s">
        <v>40</v>
      </c>
      <c r="N18" s="3" t="s">
        <v>571</v>
      </c>
      <c r="O18" s="14" t="s">
        <v>572</v>
      </c>
      <c r="P18" s="3" t="s">
        <v>579</v>
      </c>
      <c r="Q18" s="3" t="s">
        <v>580</v>
      </c>
      <c r="R18" s="3"/>
      <c r="S18" s="6" t="s">
        <v>72</v>
      </c>
      <c r="T18" s="6" t="s">
        <v>72</v>
      </c>
      <c r="U18" s="6" t="s">
        <v>114</v>
      </c>
    </row>
    <row r="19" spans="1:21" ht="30" customHeight="1">
      <c r="A19" s="7">
        <v>14</v>
      </c>
      <c r="B19" s="3"/>
      <c r="C19" s="3"/>
      <c r="D19" s="40" t="s">
        <v>399</v>
      </c>
      <c r="E19" s="45" t="s">
        <v>400</v>
      </c>
      <c r="F19" s="19" t="s">
        <v>401</v>
      </c>
      <c r="G19" s="45" t="s">
        <v>485</v>
      </c>
      <c r="H19" s="45" t="s">
        <v>485</v>
      </c>
      <c r="I19" s="3" t="s">
        <v>82</v>
      </c>
      <c r="J19" s="3"/>
      <c r="K19" s="3" t="s">
        <v>53</v>
      </c>
      <c r="L19" s="41">
        <f>500000/25</f>
        <v>20000</v>
      </c>
      <c r="M19" s="3" t="s">
        <v>40</v>
      </c>
      <c r="N19" s="3" t="s">
        <v>573</v>
      </c>
      <c r="O19" s="14" t="s">
        <v>572</v>
      </c>
      <c r="P19" s="3" t="s">
        <v>579</v>
      </c>
      <c r="Q19" s="3" t="s">
        <v>580</v>
      </c>
      <c r="R19" s="3"/>
      <c r="S19" s="6" t="s">
        <v>72</v>
      </c>
      <c r="T19" s="6" t="s">
        <v>72</v>
      </c>
      <c r="U19" s="6" t="s">
        <v>114</v>
      </c>
    </row>
    <row r="20" spans="1:21" ht="30" customHeight="1">
      <c r="A20" s="7">
        <v>15</v>
      </c>
      <c r="B20" s="3"/>
      <c r="C20" s="3"/>
      <c r="D20" s="40" t="s">
        <v>402</v>
      </c>
      <c r="E20" s="45" t="s">
        <v>400</v>
      </c>
      <c r="F20" s="19" t="s">
        <v>403</v>
      </c>
      <c r="G20" s="45">
        <v>2022</v>
      </c>
      <c r="H20" s="18"/>
      <c r="I20" s="3" t="s">
        <v>82</v>
      </c>
      <c r="J20" s="3" t="s">
        <v>567</v>
      </c>
      <c r="K20" s="3" t="s">
        <v>53</v>
      </c>
      <c r="L20" s="41">
        <f>470000/25</f>
        <v>18800</v>
      </c>
      <c r="M20" s="3" t="s">
        <v>40</v>
      </c>
      <c r="N20" s="3" t="s">
        <v>576</v>
      </c>
      <c r="O20" s="14" t="s">
        <v>572</v>
      </c>
      <c r="P20" s="3" t="s">
        <v>579</v>
      </c>
      <c r="Q20" s="3" t="s">
        <v>580</v>
      </c>
      <c r="R20" s="3"/>
      <c r="S20" s="6" t="s">
        <v>89</v>
      </c>
      <c r="T20" s="6" t="s">
        <v>102</v>
      </c>
      <c r="U20" s="6" t="s">
        <v>114</v>
      </c>
    </row>
    <row r="21" spans="1:21" ht="30" customHeight="1">
      <c r="A21" s="7">
        <v>16</v>
      </c>
      <c r="B21" s="3"/>
      <c r="C21" s="3"/>
      <c r="D21" s="40" t="s">
        <v>404</v>
      </c>
      <c r="E21" s="45" t="s">
        <v>405</v>
      </c>
      <c r="F21" s="19" t="s">
        <v>406</v>
      </c>
      <c r="G21" s="45">
        <v>2023</v>
      </c>
      <c r="H21" s="18"/>
      <c r="I21" s="3" t="s">
        <v>82</v>
      </c>
      <c r="J21" s="3" t="s">
        <v>246</v>
      </c>
      <c r="K21" s="3" t="s">
        <v>53</v>
      </c>
      <c r="L21" s="41">
        <f>280000/25</f>
        <v>11200</v>
      </c>
      <c r="M21" s="3" t="s">
        <v>40</v>
      </c>
      <c r="N21" s="3" t="s">
        <v>576</v>
      </c>
      <c r="O21" s="14" t="s">
        <v>572</v>
      </c>
      <c r="P21" s="3" t="s">
        <v>579</v>
      </c>
      <c r="Q21" s="3" t="s">
        <v>580</v>
      </c>
      <c r="R21" s="3"/>
      <c r="S21" s="6" t="s">
        <v>89</v>
      </c>
      <c r="T21" s="6" t="s">
        <v>102</v>
      </c>
      <c r="U21" s="6" t="s">
        <v>114</v>
      </c>
    </row>
    <row r="22" spans="1:21" ht="30" customHeight="1">
      <c r="A22" s="7">
        <v>17</v>
      </c>
      <c r="B22" s="3"/>
      <c r="C22" s="3"/>
      <c r="D22" s="40" t="s">
        <v>407</v>
      </c>
      <c r="E22" s="45" t="s">
        <v>408</v>
      </c>
      <c r="F22" s="19" t="s">
        <v>409</v>
      </c>
      <c r="G22" s="45">
        <v>2023</v>
      </c>
      <c r="H22" s="45">
        <v>2024</v>
      </c>
      <c r="I22" s="3" t="s">
        <v>82</v>
      </c>
      <c r="J22" s="3" t="s">
        <v>259</v>
      </c>
      <c r="K22" s="3" t="s">
        <v>53</v>
      </c>
      <c r="L22" s="41">
        <v>0</v>
      </c>
      <c r="M22" s="3" t="s">
        <v>40</v>
      </c>
      <c r="N22" s="3" t="s">
        <v>576</v>
      </c>
      <c r="O22" s="14" t="s">
        <v>572</v>
      </c>
      <c r="P22" s="3" t="s">
        <v>579</v>
      </c>
      <c r="Q22" s="3" t="s">
        <v>580</v>
      </c>
      <c r="R22" s="3"/>
      <c r="S22" s="6" t="s">
        <v>89</v>
      </c>
      <c r="T22" s="6" t="s">
        <v>72</v>
      </c>
      <c r="U22" s="6" t="s">
        <v>114</v>
      </c>
    </row>
    <row r="23" spans="1:21" ht="30" customHeight="1">
      <c r="A23" s="7">
        <v>38</v>
      </c>
      <c r="B23" s="3"/>
      <c r="C23" s="3"/>
      <c r="D23" s="40" t="s">
        <v>478</v>
      </c>
      <c r="E23" s="45"/>
      <c r="F23" s="19" t="s">
        <v>479</v>
      </c>
      <c r="G23" s="45">
        <v>2023</v>
      </c>
      <c r="H23" s="45">
        <v>2024</v>
      </c>
      <c r="I23" s="3" t="s">
        <v>82</v>
      </c>
      <c r="J23" s="3" t="s">
        <v>233</v>
      </c>
      <c r="K23" s="3" t="s">
        <v>53</v>
      </c>
      <c r="L23" s="41">
        <v>0</v>
      </c>
      <c r="M23" s="3" t="s">
        <v>40</v>
      </c>
      <c r="N23" s="3" t="s">
        <v>578</v>
      </c>
      <c r="O23" s="14" t="s">
        <v>572</v>
      </c>
      <c r="P23" s="3" t="s">
        <v>579</v>
      </c>
      <c r="Q23" s="3" t="s">
        <v>580</v>
      </c>
      <c r="R23" s="3"/>
      <c r="S23" s="6" t="s">
        <v>72</v>
      </c>
      <c r="T23" s="6" t="s">
        <v>72</v>
      </c>
      <c r="U23" s="6" t="s">
        <v>108</v>
      </c>
    </row>
    <row r="24" spans="1:21" ht="30" customHeight="1">
      <c r="A24" s="3"/>
      <c r="B24" s="3"/>
      <c r="C24" s="3"/>
      <c r="D24" s="3"/>
      <c r="E24" s="3"/>
      <c r="F24" s="3"/>
      <c r="G24" s="18"/>
      <c r="H24" s="18"/>
      <c r="I24" s="3"/>
      <c r="J24" s="3"/>
      <c r="K24" s="3"/>
      <c r="L24" s="16"/>
      <c r="M24" s="3"/>
      <c r="N24" s="3"/>
      <c r="O24" s="3"/>
      <c r="P24" s="3"/>
      <c r="Q24" s="3"/>
      <c r="R24" s="3"/>
      <c r="S24" s="6"/>
      <c r="T24" s="6"/>
      <c r="U24" s="6"/>
    </row>
    <row r="25" spans="1:21" ht="30" customHeight="1">
      <c r="A25" s="3"/>
      <c r="B25" s="3"/>
      <c r="C25" s="3"/>
      <c r="D25" s="3"/>
      <c r="E25" s="3"/>
      <c r="F25" s="3"/>
      <c r="G25" s="18"/>
      <c r="H25" s="18"/>
      <c r="I25" s="3"/>
      <c r="J25" s="3"/>
      <c r="K25" s="3"/>
      <c r="L25" s="16"/>
      <c r="M25" s="3"/>
      <c r="N25" s="3"/>
      <c r="O25" s="3"/>
      <c r="P25" s="3"/>
      <c r="Q25" s="3"/>
      <c r="R25" s="3"/>
      <c r="S25" s="6"/>
      <c r="T25" s="6"/>
      <c r="U25" s="6"/>
    </row>
    <row r="26" spans="1:21" ht="30" customHeight="1">
      <c r="A26" s="3"/>
      <c r="B26" s="3"/>
      <c r="C26" s="3"/>
      <c r="D26" s="3"/>
      <c r="E26" s="3"/>
      <c r="F26" s="3"/>
      <c r="G26" s="18"/>
      <c r="H26" s="18"/>
      <c r="I26" s="3"/>
      <c r="J26" s="3"/>
      <c r="K26" s="3"/>
      <c r="L26" s="16"/>
      <c r="M26" s="3"/>
      <c r="N26" s="3"/>
      <c r="O26" s="3"/>
      <c r="P26" s="3"/>
      <c r="Q26" s="3"/>
      <c r="R26" s="3"/>
      <c r="S26" s="6"/>
      <c r="T26" s="6"/>
      <c r="U26" s="6"/>
    </row>
    <row r="27" spans="1:21" ht="30" customHeight="1">
      <c r="A27" s="3"/>
      <c r="B27" s="3"/>
      <c r="C27" s="3"/>
      <c r="D27" s="3"/>
      <c r="E27" s="3"/>
      <c r="F27" s="3"/>
      <c r="G27" s="18"/>
      <c r="H27" s="18"/>
      <c r="I27" s="3"/>
      <c r="J27" s="3"/>
      <c r="K27" s="3"/>
      <c r="L27" s="16"/>
      <c r="M27" s="3"/>
      <c r="N27" s="3"/>
      <c r="O27" s="3"/>
      <c r="P27" s="3"/>
      <c r="Q27" s="3"/>
      <c r="R27" s="3"/>
      <c r="S27" s="6"/>
      <c r="T27" s="6"/>
      <c r="U27" s="6"/>
    </row>
    <row r="28" spans="1:21" ht="30" customHeight="1">
      <c r="A28" s="3"/>
      <c r="B28" s="3"/>
      <c r="C28" s="3"/>
      <c r="D28" s="3"/>
      <c r="E28" s="3"/>
      <c r="F28" s="3"/>
      <c r="G28" s="18"/>
      <c r="H28" s="18"/>
      <c r="I28" s="3"/>
      <c r="J28" s="3"/>
      <c r="K28" s="3"/>
      <c r="L28" s="16"/>
      <c r="M28" s="3"/>
      <c r="N28" s="3"/>
      <c r="O28" s="3"/>
      <c r="P28" s="3"/>
      <c r="Q28" s="3"/>
      <c r="R28" s="3"/>
      <c r="S28" s="6"/>
      <c r="T28" s="6"/>
      <c r="U28" s="6"/>
    </row>
    <row r="29" spans="1:21" ht="30" customHeight="1">
      <c r="A29" s="3"/>
      <c r="B29" s="3"/>
      <c r="C29" s="3"/>
      <c r="D29" s="3"/>
      <c r="E29" s="3"/>
      <c r="F29" s="3"/>
      <c r="G29" s="18"/>
      <c r="H29" s="18"/>
      <c r="I29" s="3"/>
      <c r="J29" s="3"/>
      <c r="K29" s="3"/>
      <c r="L29" s="16"/>
      <c r="M29" s="3"/>
      <c r="N29" s="3"/>
      <c r="O29" s="3"/>
      <c r="P29" s="3"/>
      <c r="Q29" s="3"/>
      <c r="R29" s="3"/>
      <c r="S29" s="6"/>
      <c r="T29" s="6"/>
      <c r="U29" s="6"/>
    </row>
    <row r="30" spans="1:21" ht="30" customHeight="1">
      <c r="A30" s="3"/>
      <c r="B30" s="3"/>
      <c r="C30" s="3"/>
      <c r="D30" s="3"/>
      <c r="E30" s="3"/>
      <c r="F30" s="3"/>
      <c r="G30" s="18"/>
      <c r="H30" s="18"/>
      <c r="I30" s="3"/>
      <c r="J30" s="3"/>
      <c r="K30" s="3"/>
      <c r="L30" s="16"/>
      <c r="M30" s="3"/>
      <c r="N30" s="3"/>
      <c r="O30" s="3"/>
      <c r="P30" s="3"/>
      <c r="Q30" s="3"/>
      <c r="R30" s="3"/>
      <c r="S30" s="6"/>
      <c r="T30" s="6"/>
      <c r="U30" s="6"/>
    </row>
    <row r="31" spans="1:21" ht="30" customHeight="1">
      <c r="A31" s="3"/>
      <c r="B31" s="3"/>
      <c r="C31" s="3"/>
      <c r="D31" s="3"/>
      <c r="E31" s="3"/>
      <c r="F31" s="3"/>
      <c r="G31" s="18"/>
      <c r="H31" s="18"/>
      <c r="I31" s="3"/>
      <c r="J31" s="3"/>
      <c r="K31" s="3"/>
      <c r="L31" s="16"/>
      <c r="M31" s="3"/>
      <c r="N31" s="3"/>
      <c r="O31" s="3"/>
      <c r="P31" s="3"/>
      <c r="Q31" s="3"/>
      <c r="R31" s="3"/>
      <c r="S31" s="6"/>
      <c r="T31" s="6"/>
      <c r="U31" s="6"/>
    </row>
    <row r="32" spans="1:21" ht="30" customHeight="1">
      <c r="A32" s="3"/>
      <c r="B32" s="3"/>
      <c r="C32" s="3"/>
      <c r="D32" s="3"/>
      <c r="E32" s="3"/>
      <c r="F32" s="3"/>
      <c r="G32" s="18"/>
      <c r="H32" s="18"/>
      <c r="I32" s="3"/>
      <c r="J32" s="3"/>
      <c r="K32" s="3"/>
      <c r="L32" s="16"/>
      <c r="M32" s="3"/>
      <c r="N32" s="3"/>
      <c r="O32" s="3"/>
      <c r="P32" s="3"/>
      <c r="Q32" s="3"/>
      <c r="R32" s="3"/>
      <c r="S32" s="6"/>
      <c r="T32" s="6"/>
      <c r="U32" s="6"/>
    </row>
    <row r="33" spans="1:21" ht="30" customHeight="1">
      <c r="A33" s="3"/>
      <c r="B33" s="3"/>
      <c r="C33" s="3"/>
      <c r="D33" s="3"/>
      <c r="E33" s="3"/>
      <c r="F33" s="3"/>
      <c r="G33" s="18"/>
      <c r="H33" s="18"/>
      <c r="I33" s="3"/>
      <c r="J33" s="3"/>
      <c r="K33" s="3"/>
      <c r="L33" s="16"/>
      <c r="M33" s="3"/>
      <c r="N33" s="3"/>
      <c r="O33" s="3"/>
      <c r="P33" s="3"/>
      <c r="Q33" s="3"/>
      <c r="R33" s="3"/>
      <c r="S33" s="6"/>
      <c r="T33" s="6"/>
      <c r="U33" s="6"/>
    </row>
    <row r="34" spans="1:21" ht="30" customHeight="1">
      <c r="A34" s="3"/>
      <c r="B34" s="3"/>
      <c r="C34" s="3"/>
      <c r="D34" s="3"/>
      <c r="E34" s="3"/>
      <c r="F34" s="3"/>
      <c r="G34" s="18"/>
      <c r="H34" s="18"/>
      <c r="I34" s="3"/>
      <c r="J34" s="3"/>
      <c r="K34" s="3"/>
      <c r="L34" s="16"/>
      <c r="M34" s="3"/>
      <c r="N34" s="3"/>
      <c r="O34" s="3"/>
      <c r="P34" s="3"/>
      <c r="Q34" s="3"/>
      <c r="R34" s="3"/>
      <c r="S34" s="6"/>
      <c r="T34" s="6"/>
      <c r="U34" s="6"/>
    </row>
    <row r="35" spans="1:21" ht="30" customHeight="1">
      <c r="A35" s="3"/>
      <c r="B35" s="3"/>
      <c r="C35" s="3"/>
      <c r="D35" s="3"/>
      <c r="E35" s="3"/>
      <c r="F35" s="3"/>
      <c r="G35" s="18"/>
      <c r="H35" s="18"/>
      <c r="I35" s="3"/>
      <c r="J35" s="3"/>
      <c r="K35" s="3"/>
      <c r="L35" s="16"/>
      <c r="M35" s="3"/>
      <c r="N35" s="3"/>
      <c r="O35" s="3"/>
      <c r="P35" s="3"/>
      <c r="Q35" s="3"/>
      <c r="R35" s="3"/>
      <c r="S35" s="6"/>
      <c r="T35" s="6"/>
      <c r="U35" s="6"/>
    </row>
    <row r="36" spans="1:21" ht="30" customHeight="1">
      <c r="A36" s="3"/>
      <c r="B36" s="3"/>
      <c r="C36" s="3"/>
      <c r="D36" s="3"/>
      <c r="E36" s="3"/>
      <c r="F36" s="3"/>
      <c r="G36" s="18"/>
      <c r="H36" s="18"/>
      <c r="I36" s="3"/>
      <c r="J36" s="3"/>
      <c r="K36" s="3"/>
      <c r="L36" s="16"/>
      <c r="M36" s="3"/>
      <c r="N36" s="3"/>
      <c r="O36" s="3"/>
      <c r="P36" s="3"/>
      <c r="Q36" s="3"/>
      <c r="R36" s="3"/>
      <c r="S36" s="6"/>
      <c r="T36" s="6"/>
      <c r="U36" s="6"/>
    </row>
    <row r="37" spans="1:21" ht="30" customHeight="1">
      <c r="A37" s="3"/>
      <c r="B37" s="3"/>
      <c r="C37" s="3"/>
      <c r="D37" s="3"/>
      <c r="E37" s="3"/>
      <c r="F37" s="3"/>
      <c r="G37" s="18"/>
      <c r="H37" s="18"/>
      <c r="I37" s="3"/>
      <c r="J37" s="3"/>
      <c r="K37" s="3"/>
      <c r="L37" s="16"/>
      <c r="M37" s="3"/>
      <c r="N37" s="3"/>
      <c r="O37" s="3"/>
      <c r="P37" s="3"/>
      <c r="Q37" s="3"/>
      <c r="R37" s="3"/>
      <c r="S37" s="6"/>
      <c r="T37" s="6"/>
      <c r="U37" s="6"/>
    </row>
    <row r="38" spans="1:21" ht="30" customHeight="1">
      <c r="A38" s="3"/>
      <c r="B38" s="3"/>
      <c r="C38" s="3"/>
      <c r="D38" s="3"/>
      <c r="E38" s="3"/>
      <c r="F38" s="3"/>
      <c r="G38" s="18"/>
      <c r="H38" s="18"/>
      <c r="I38" s="3"/>
      <c r="J38" s="3"/>
      <c r="K38" s="3"/>
      <c r="L38" s="16"/>
      <c r="M38" s="3"/>
      <c r="N38" s="3"/>
      <c r="O38" s="3"/>
      <c r="P38" s="3"/>
      <c r="Q38" s="3"/>
      <c r="R38" s="3"/>
      <c r="S38" s="6"/>
      <c r="T38" s="6"/>
      <c r="U38" s="6"/>
    </row>
    <row r="39" spans="1:21" ht="30" customHeight="1">
      <c r="A39" s="3"/>
      <c r="B39" s="3"/>
      <c r="C39" s="3"/>
      <c r="D39" s="3"/>
      <c r="E39" s="3"/>
      <c r="F39" s="3"/>
      <c r="G39" s="18"/>
      <c r="H39" s="18"/>
      <c r="I39" s="3"/>
      <c r="J39" s="3"/>
      <c r="K39" s="3"/>
      <c r="L39" s="16"/>
      <c r="M39" s="3"/>
      <c r="N39" s="3"/>
      <c r="O39" s="3"/>
      <c r="P39" s="3"/>
      <c r="Q39" s="3"/>
      <c r="R39" s="3"/>
      <c r="S39" s="6"/>
      <c r="T39" s="6"/>
      <c r="U39" s="6"/>
    </row>
    <row r="40" spans="1:21" ht="30" customHeight="1">
      <c r="A40" s="3"/>
      <c r="B40" s="3"/>
      <c r="C40" s="3"/>
      <c r="D40" s="3"/>
      <c r="E40" s="3"/>
      <c r="F40" s="3"/>
      <c r="G40" s="18"/>
      <c r="H40" s="18"/>
      <c r="I40" s="3"/>
      <c r="J40" s="3"/>
      <c r="K40" s="3"/>
      <c r="L40" s="16"/>
      <c r="M40" s="3"/>
      <c r="N40" s="3"/>
      <c r="O40" s="3"/>
      <c r="P40" s="3"/>
      <c r="Q40" s="3"/>
      <c r="R40" s="3"/>
      <c r="S40" s="6"/>
      <c r="T40" s="6"/>
      <c r="U40" s="6"/>
    </row>
    <row r="41" spans="1:21" ht="30" customHeight="1">
      <c r="A41" s="3"/>
      <c r="B41" s="3"/>
      <c r="C41" s="3"/>
      <c r="D41" s="3"/>
      <c r="E41" s="3"/>
      <c r="F41" s="3"/>
      <c r="G41" s="18"/>
      <c r="H41" s="18"/>
      <c r="I41" s="3"/>
      <c r="J41" s="3"/>
      <c r="K41" s="3"/>
      <c r="L41" s="16"/>
      <c r="M41" s="3"/>
      <c r="N41" s="3"/>
      <c r="O41" s="3"/>
      <c r="P41" s="3"/>
      <c r="Q41" s="3"/>
      <c r="R41" s="3"/>
      <c r="S41" s="6"/>
      <c r="T41" s="6"/>
      <c r="U41" s="6"/>
    </row>
    <row r="42" spans="1:21" ht="30" customHeight="1">
      <c r="A42" s="3"/>
      <c r="B42" s="3"/>
      <c r="C42" s="3"/>
      <c r="D42" s="3"/>
      <c r="E42" s="3"/>
      <c r="F42" s="3"/>
      <c r="G42" s="18"/>
      <c r="H42" s="18"/>
      <c r="I42" s="3"/>
      <c r="J42" s="3"/>
      <c r="K42" s="3"/>
      <c r="L42" s="16"/>
      <c r="M42" s="3"/>
      <c r="N42" s="3"/>
      <c r="O42" s="3"/>
      <c r="P42" s="3"/>
      <c r="Q42" s="3"/>
      <c r="R42" s="3"/>
      <c r="S42" s="6"/>
      <c r="T42" s="6"/>
      <c r="U42" s="6"/>
    </row>
    <row r="43" spans="1:21" ht="30" customHeight="1">
      <c r="A43" s="3"/>
      <c r="B43" s="3"/>
      <c r="C43" s="3"/>
      <c r="D43" s="3"/>
      <c r="E43" s="3"/>
      <c r="F43" s="3"/>
      <c r="G43" s="18"/>
      <c r="H43" s="18"/>
      <c r="I43" s="3"/>
      <c r="J43" s="3"/>
      <c r="K43" s="3"/>
      <c r="L43" s="16"/>
      <c r="M43" s="3"/>
      <c r="N43" s="3"/>
      <c r="O43" s="3"/>
      <c r="P43" s="3"/>
      <c r="Q43" s="3"/>
      <c r="R43" s="3"/>
      <c r="S43" s="6"/>
      <c r="T43" s="6"/>
      <c r="U43" s="6"/>
    </row>
    <row r="44" spans="1:21" ht="30" customHeight="1">
      <c r="A44" s="3"/>
      <c r="B44" s="3"/>
      <c r="C44" s="3"/>
      <c r="D44" s="3"/>
      <c r="E44" s="3"/>
      <c r="F44" s="3"/>
      <c r="G44" s="18"/>
      <c r="H44" s="18"/>
      <c r="I44" s="3"/>
      <c r="J44" s="3"/>
      <c r="K44" s="3"/>
      <c r="L44" s="16"/>
      <c r="M44" s="3"/>
      <c r="N44" s="3"/>
      <c r="O44" s="3"/>
      <c r="P44" s="3"/>
      <c r="Q44" s="3"/>
      <c r="R44" s="3"/>
      <c r="S44" s="6"/>
      <c r="T44" s="6"/>
      <c r="U44" s="6"/>
    </row>
    <row r="45" spans="1:21" ht="30" customHeight="1">
      <c r="A45" s="3"/>
      <c r="B45" s="3"/>
      <c r="C45" s="3"/>
      <c r="D45" s="3"/>
      <c r="E45" s="3"/>
      <c r="F45" s="3"/>
      <c r="G45" s="18"/>
      <c r="H45" s="18"/>
      <c r="I45" s="3"/>
      <c r="J45" s="3"/>
      <c r="K45" s="3"/>
      <c r="L45" s="16"/>
      <c r="M45" s="3"/>
      <c r="N45" s="3"/>
      <c r="O45" s="3"/>
      <c r="P45" s="3"/>
      <c r="Q45" s="3"/>
      <c r="R45" s="3"/>
      <c r="S45" s="6"/>
      <c r="T45" s="6"/>
      <c r="U45" s="6"/>
    </row>
    <row r="46" spans="1:21" ht="30" customHeight="1">
      <c r="A46" s="3"/>
      <c r="B46" s="3"/>
      <c r="C46" s="3"/>
      <c r="D46" s="3"/>
      <c r="E46" s="3"/>
      <c r="F46" s="3"/>
      <c r="G46" s="18"/>
      <c r="H46" s="18"/>
      <c r="I46" s="3"/>
      <c r="J46" s="3"/>
      <c r="K46" s="3"/>
      <c r="L46" s="16"/>
      <c r="M46" s="3"/>
      <c r="N46" s="3"/>
      <c r="O46" s="3"/>
      <c r="P46" s="3"/>
      <c r="Q46" s="3"/>
      <c r="R46" s="3"/>
      <c r="S46" s="6"/>
      <c r="T46" s="6"/>
      <c r="U46" s="6"/>
    </row>
    <row r="47" spans="1:21" ht="30" customHeight="1">
      <c r="A47" s="3"/>
      <c r="B47" s="3"/>
      <c r="C47" s="3"/>
      <c r="D47" s="3"/>
      <c r="E47" s="3"/>
      <c r="F47" s="3"/>
      <c r="G47" s="18"/>
      <c r="H47" s="18"/>
      <c r="I47" s="3"/>
      <c r="J47" s="3"/>
      <c r="K47" s="3"/>
      <c r="L47" s="16"/>
      <c r="M47" s="3"/>
      <c r="N47" s="3"/>
      <c r="O47" s="3"/>
      <c r="P47" s="3"/>
      <c r="Q47" s="3"/>
      <c r="R47" s="3"/>
      <c r="S47" s="6"/>
      <c r="T47" s="6"/>
      <c r="U47" s="6"/>
    </row>
    <row r="48" spans="1:21" ht="30" customHeight="1">
      <c r="A48" s="3"/>
      <c r="B48" s="3"/>
      <c r="C48" s="3"/>
      <c r="D48" s="3"/>
      <c r="E48" s="3"/>
      <c r="F48" s="3"/>
      <c r="G48" s="18"/>
      <c r="H48" s="18"/>
      <c r="I48" s="3"/>
      <c r="J48" s="3"/>
      <c r="K48" s="3"/>
      <c r="L48" s="16"/>
      <c r="M48" s="3"/>
      <c r="N48" s="3"/>
      <c r="O48" s="3"/>
      <c r="P48" s="3"/>
      <c r="Q48" s="3"/>
      <c r="R48" s="3"/>
      <c r="S48" s="6"/>
      <c r="T48" s="6"/>
      <c r="U48" s="6"/>
    </row>
    <row r="49" spans="1:21" ht="30" customHeight="1">
      <c r="A49" s="3"/>
      <c r="B49" s="3"/>
      <c r="C49" s="3"/>
      <c r="D49" s="3"/>
      <c r="E49" s="3"/>
      <c r="F49" s="3"/>
      <c r="G49" s="18"/>
      <c r="H49" s="18"/>
      <c r="I49" s="3"/>
      <c r="J49" s="3"/>
      <c r="K49" s="3"/>
      <c r="L49" s="16"/>
      <c r="M49" s="3"/>
      <c r="N49" s="3"/>
      <c r="O49" s="3"/>
      <c r="P49" s="3"/>
      <c r="Q49" s="3"/>
      <c r="R49" s="3"/>
      <c r="S49" s="6"/>
      <c r="T49" s="6"/>
      <c r="U49" s="6"/>
    </row>
    <row r="50" spans="1:21" ht="30" customHeight="1">
      <c r="A50" s="3"/>
      <c r="B50" s="3"/>
      <c r="C50" s="3"/>
      <c r="D50" s="3"/>
      <c r="E50" s="3"/>
      <c r="F50" s="3"/>
      <c r="G50" s="18"/>
      <c r="H50" s="18"/>
      <c r="I50" s="3"/>
      <c r="J50" s="3"/>
      <c r="K50" s="3"/>
      <c r="L50" s="16"/>
      <c r="M50" s="3"/>
      <c r="N50" s="3"/>
      <c r="O50" s="3"/>
      <c r="P50" s="3"/>
      <c r="Q50" s="3"/>
      <c r="R50" s="3"/>
      <c r="S50" s="6"/>
      <c r="T50" s="6"/>
      <c r="U50" s="6"/>
    </row>
    <row r="51" spans="1:21" ht="30" customHeight="1">
      <c r="A51" s="3"/>
      <c r="B51" s="3"/>
      <c r="C51" s="3"/>
      <c r="D51" s="3"/>
      <c r="E51" s="3"/>
      <c r="F51" s="3"/>
      <c r="G51" s="18"/>
      <c r="H51" s="18"/>
      <c r="I51" s="3"/>
      <c r="J51" s="3"/>
      <c r="K51" s="3"/>
      <c r="L51" s="16"/>
      <c r="M51" s="3"/>
      <c r="N51" s="3"/>
      <c r="O51" s="3"/>
      <c r="P51" s="3"/>
      <c r="Q51" s="3"/>
      <c r="R51" s="3"/>
      <c r="S51" s="6"/>
      <c r="T51" s="6"/>
      <c r="U51" s="6"/>
    </row>
    <row r="52" spans="1:21" ht="30" customHeight="1">
      <c r="A52" s="3"/>
      <c r="B52" s="3"/>
      <c r="C52" s="3"/>
      <c r="D52" s="3"/>
      <c r="E52" s="3"/>
      <c r="F52" s="3"/>
      <c r="G52" s="18"/>
      <c r="H52" s="18"/>
      <c r="I52" s="3"/>
      <c r="J52" s="3"/>
      <c r="K52" s="3"/>
      <c r="L52" s="16"/>
      <c r="M52" s="3"/>
      <c r="N52" s="3"/>
      <c r="O52" s="3"/>
      <c r="P52" s="3"/>
      <c r="Q52" s="3"/>
      <c r="R52" s="3"/>
      <c r="S52" s="6"/>
      <c r="T52" s="6"/>
      <c r="U52" s="6"/>
    </row>
    <row r="53" spans="1:21" ht="30" customHeight="1">
      <c r="A53" s="3"/>
      <c r="B53" s="3"/>
      <c r="C53" s="3"/>
      <c r="D53" s="3"/>
      <c r="E53" s="3"/>
      <c r="F53" s="3"/>
      <c r="G53" s="18"/>
      <c r="H53" s="18"/>
      <c r="I53" s="3"/>
      <c r="J53" s="3"/>
      <c r="K53" s="3"/>
      <c r="L53" s="16"/>
      <c r="M53" s="3"/>
      <c r="N53" s="3"/>
      <c r="O53" s="3"/>
      <c r="P53" s="3"/>
      <c r="Q53" s="3"/>
      <c r="R53" s="3"/>
      <c r="S53" s="6"/>
      <c r="T53" s="6"/>
      <c r="U53" s="6"/>
    </row>
    <row r="54" spans="1:21" ht="30" customHeight="1">
      <c r="A54" s="3"/>
      <c r="B54" s="3"/>
      <c r="C54" s="3"/>
      <c r="D54" s="3"/>
      <c r="E54" s="3"/>
      <c r="F54" s="3"/>
      <c r="G54" s="18"/>
      <c r="H54" s="18"/>
      <c r="I54" s="3"/>
      <c r="J54" s="3"/>
      <c r="K54" s="3"/>
      <c r="L54" s="16"/>
      <c r="M54" s="3"/>
      <c r="N54" s="3"/>
      <c r="O54" s="3"/>
      <c r="P54" s="3"/>
      <c r="Q54" s="3"/>
      <c r="R54" s="3"/>
      <c r="S54" s="6"/>
      <c r="T54" s="6"/>
      <c r="U54" s="6"/>
    </row>
    <row r="55" spans="1:21" ht="30" customHeight="1">
      <c r="A55" s="3"/>
      <c r="B55" s="3"/>
      <c r="C55" s="3"/>
      <c r="D55" s="3"/>
      <c r="E55" s="3"/>
      <c r="F55" s="3"/>
      <c r="G55" s="18"/>
      <c r="H55" s="18"/>
      <c r="I55" s="3"/>
      <c r="J55" s="3"/>
      <c r="K55" s="3"/>
      <c r="L55" s="16"/>
      <c r="M55" s="3"/>
      <c r="N55" s="3"/>
      <c r="O55" s="3"/>
      <c r="P55" s="3"/>
      <c r="Q55" s="3"/>
      <c r="R55" s="3"/>
      <c r="S55" s="6"/>
      <c r="T55" s="6"/>
      <c r="U55" s="6"/>
    </row>
    <row r="56" spans="1:21" ht="30" customHeight="1">
      <c r="A56" s="3"/>
      <c r="B56" s="3"/>
      <c r="C56" s="3"/>
      <c r="D56" s="3"/>
      <c r="E56" s="3"/>
      <c r="F56" s="3"/>
      <c r="G56" s="18"/>
      <c r="H56" s="18"/>
      <c r="I56" s="3"/>
      <c r="J56" s="3"/>
      <c r="K56" s="3"/>
      <c r="L56" s="16"/>
      <c r="M56" s="3"/>
      <c r="N56" s="3"/>
      <c r="O56" s="3"/>
      <c r="P56" s="3"/>
      <c r="Q56" s="3"/>
      <c r="R56" s="3"/>
      <c r="S56" s="6"/>
      <c r="T56" s="6"/>
      <c r="U56" s="6"/>
    </row>
    <row r="57" spans="1:21" ht="30" customHeight="1">
      <c r="A57" s="3"/>
      <c r="B57" s="3"/>
      <c r="C57" s="3"/>
      <c r="D57" s="3"/>
      <c r="E57" s="3"/>
      <c r="F57" s="3"/>
      <c r="G57" s="18"/>
      <c r="H57" s="18"/>
      <c r="I57" s="3"/>
      <c r="J57" s="3"/>
      <c r="K57" s="3"/>
      <c r="L57" s="16"/>
      <c r="M57" s="3"/>
      <c r="N57" s="3"/>
      <c r="O57" s="3"/>
      <c r="P57" s="3"/>
      <c r="Q57" s="3"/>
      <c r="R57" s="3"/>
      <c r="S57" s="6"/>
      <c r="T57" s="6"/>
      <c r="U57" s="6"/>
    </row>
    <row r="58" spans="1:21" ht="30" customHeight="1">
      <c r="A58" s="3"/>
      <c r="B58" s="3"/>
      <c r="C58" s="3"/>
      <c r="D58" s="3"/>
      <c r="E58" s="3"/>
      <c r="F58" s="3"/>
      <c r="G58" s="18"/>
      <c r="H58" s="18"/>
      <c r="I58" s="3"/>
      <c r="J58" s="3"/>
      <c r="K58" s="3"/>
      <c r="L58" s="16"/>
      <c r="M58" s="3"/>
      <c r="N58" s="3"/>
      <c r="O58" s="3"/>
      <c r="P58" s="3"/>
      <c r="Q58" s="3"/>
      <c r="R58" s="3"/>
      <c r="S58" s="6"/>
      <c r="T58" s="6"/>
      <c r="U58" s="6"/>
    </row>
    <row r="59" spans="1:21" ht="30" customHeight="1">
      <c r="A59" s="3"/>
      <c r="B59" s="3"/>
      <c r="C59" s="3"/>
      <c r="D59" s="3"/>
      <c r="E59" s="3"/>
      <c r="F59" s="3"/>
      <c r="G59" s="18"/>
      <c r="H59" s="18"/>
      <c r="I59" s="3"/>
      <c r="J59" s="3"/>
      <c r="K59" s="3"/>
      <c r="L59" s="16"/>
      <c r="M59" s="3"/>
      <c r="N59" s="3"/>
      <c r="O59" s="3"/>
      <c r="P59" s="3"/>
      <c r="Q59" s="3"/>
      <c r="R59" s="3"/>
      <c r="S59" s="6"/>
      <c r="T59" s="6"/>
      <c r="U59" s="6"/>
    </row>
    <row r="60" spans="1:21" ht="30" customHeight="1">
      <c r="A60" s="3"/>
      <c r="B60" s="3"/>
      <c r="C60" s="3"/>
      <c r="D60" s="3"/>
      <c r="E60" s="3"/>
      <c r="F60" s="3"/>
      <c r="G60" s="18"/>
      <c r="H60" s="18"/>
      <c r="I60" s="3"/>
      <c r="J60" s="3"/>
      <c r="K60" s="3"/>
      <c r="L60" s="16"/>
      <c r="M60" s="3"/>
      <c r="N60" s="3"/>
      <c r="O60" s="3"/>
      <c r="P60" s="3"/>
      <c r="Q60" s="3"/>
      <c r="R60" s="3"/>
      <c r="S60" s="6"/>
      <c r="T60" s="6"/>
      <c r="U60" s="6"/>
    </row>
    <row r="61" spans="1:21" ht="30" customHeight="1">
      <c r="A61" s="3"/>
      <c r="B61" s="3"/>
      <c r="C61" s="3"/>
      <c r="D61" s="3"/>
      <c r="E61" s="3"/>
      <c r="F61" s="3"/>
      <c r="G61" s="18"/>
      <c r="H61" s="18"/>
      <c r="I61" s="3"/>
      <c r="J61" s="3"/>
      <c r="K61" s="3"/>
      <c r="L61" s="16"/>
      <c r="M61" s="3"/>
      <c r="N61" s="3"/>
      <c r="O61" s="3"/>
      <c r="P61" s="3"/>
      <c r="Q61" s="3"/>
      <c r="R61" s="3"/>
      <c r="S61" s="6"/>
      <c r="T61" s="6"/>
      <c r="U61" s="6"/>
    </row>
    <row r="62" spans="1:21" ht="30" customHeight="1">
      <c r="A62" s="3"/>
      <c r="B62" s="3"/>
      <c r="C62" s="3"/>
      <c r="D62" s="3"/>
      <c r="E62" s="3"/>
      <c r="F62" s="3"/>
      <c r="G62" s="18"/>
      <c r="H62" s="18"/>
      <c r="I62" s="3"/>
      <c r="J62" s="3"/>
      <c r="K62" s="3"/>
      <c r="L62" s="16"/>
      <c r="M62" s="3"/>
      <c r="N62" s="3"/>
      <c r="O62" s="3"/>
      <c r="P62" s="3"/>
      <c r="Q62" s="3"/>
      <c r="R62" s="3"/>
      <c r="S62" s="6"/>
      <c r="T62" s="6"/>
      <c r="U62" s="6"/>
    </row>
    <row r="63" spans="1:21" ht="30" customHeight="1">
      <c r="A63" s="3"/>
      <c r="B63" s="3"/>
      <c r="C63" s="3"/>
      <c r="D63" s="3"/>
      <c r="E63" s="3"/>
      <c r="F63" s="3"/>
      <c r="G63" s="18"/>
      <c r="H63" s="18"/>
      <c r="I63" s="3"/>
      <c r="J63" s="3"/>
      <c r="K63" s="3"/>
      <c r="L63" s="16"/>
      <c r="M63" s="3"/>
      <c r="N63" s="3"/>
      <c r="O63" s="3"/>
      <c r="P63" s="3"/>
      <c r="Q63" s="3"/>
      <c r="R63" s="3"/>
      <c r="S63" s="6"/>
      <c r="T63" s="6"/>
      <c r="U63" s="6"/>
    </row>
    <row r="64" spans="1:21" ht="30" customHeight="1">
      <c r="A64" s="3"/>
      <c r="B64" s="3"/>
      <c r="C64" s="3"/>
      <c r="D64" s="3"/>
      <c r="E64" s="3"/>
      <c r="F64" s="3"/>
      <c r="G64" s="18"/>
      <c r="H64" s="18"/>
      <c r="I64" s="3"/>
      <c r="J64" s="3"/>
      <c r="K64" s="3"/>
      <c r="L64" s="16"/>
      <c r="M64" s="3"/>
      <c r="N64" s="3"/>
      <c r="O64" s="3"/>
      <c r="P64" s="3"/>
      <c r="Q64" s="3"/>
      <c r="R64" s="3"/>
      <c r="S64" s="6"/>
      <c r="T64" s="6"/>
      <c r="U64" s="6"/>
    </row>
    <row r="65" spans="1:21" ht="30" customHeight="1">
      <c r="A65" s="3"/>
      <c r="B65" s="3"/>
      <c r="C65" s="3"/>
      <c r="D65" s="3"/>
      <c r="E65" s="3"/>
      <c r="F65" s="3"/>
      <c r="G65" s="18"/>
      <c r="H65" s="18"/>
      <c r="I65" s="3"/>
      <c r="J65" s="3"/>
      <c r="K65" s="3"/>
      <c r="L65" s="16"/>
      <c r="M65" s="3"/>
      <c r="N65" s="3"/>
      <c r="O65" s="3"/>
      <c r="P65" s="3"/>
      <c r="Q65" s="3"/>
      <c r="R65" s="3"/>
      <c r="S65" s="6"/>
      <c r="T65" s="6"/>
      <c r="U65" s="6"/>
    </row>
    <row r="66" spans="1:21" ht="30" customHeight="1">
      <c r="A66" s="3"/>
      <c r="B66" s="3"/>
      <c r="C66" s="3"/>
      <c r="D66" s="3"/>
      <c r="E66" s="3"/>
      <c r="F66" s="3"/>
      <c r="G66" s="18"/>
      <c r="H66" s="18"/>
      <c r="I66" s="3"/>
      <c r="J66" s="3"/>
      <c r="K66" s="3"/>
      <c r="L66" s="16"/>
      <c r="M66" s="3"/>
      <c r="N66" s="3"/>
      <c r="O66" s="3"/>
      <c r="P66" s="3"/>
      <c r="Q66" s="3"/>
      <c r="R66" s="3"/>
      <c r="S66" s="6"/>
      <c r="T66" s="6"/>
      <c r="U66" s="6"/>
    </row>
    <row r="67" spans="1:21" ht="30" customHeight="1">
      <c r="A67" s="3"/>
      <c r="B67" s="3"/>
      <c r="C67" s="3"/>
      <c r="D67" s="3"/>
      <c r="E67" s="3"/>
      <c r="F67" s="3"/>
      <c r="G67" s="18"/>
      <c r="H67" s="18"/>
      <c r="I67" s="3"/>
      <c r="J67" s="3"/>
      <c r="K67" s="3"/>
      <c r="L67" s="16"/>
      <c r="M67" s="3"/>
      <c r="N67" s="3"/>
      <c r="O67" s="3"/>
      <c r="P67" s="3"/>
      <c r="Q67" s="3"/>
      <c r="R67" s="3"/>
      <c r="S67" s="6"/>
      <c r="T67" s="6"/>
      <c r="U67" s="6"/>
    </row>
    <row r="68" spans="1:21" ht="30" customHeight="1">
      <c r="A68" s="3"/>
      <c r="B68" s="3"/>
      <c r="C68" s="3"/>
      <c r="D68" s="3"/>
      <c r="E68" s="3"/>
      <c r="F68" s="3"/>
      <c r="G68" s="18"/>
      <c r="H68" s="18"/>
      <c r="I68" s="3"/>
      <c r="J68" s="3"/>
      <c r="K68" s="3"/>
      <c r="L68" s="16"/>
      <c r="M68" s="3"/>
      <c r="N68" s="3"/>
      <c r="O68" s="3"/>
      <c r="P68" s="3"/>
      <c r="Q68" s="3"/>
      <c r="R68" s="3"/>
      <c r="S68" s="6"/>
      <c r="T68" s="6"/>
      <c r="U68" s="6"/>
    </row>
    <row r="69" spans="1:21" ht="30" customHeight="1">
      <c r="A69" s="3"/>
      <c r="B69" s="3"/>
      <c r="C69" s="3"/>
      <c r="D69" s="3"/>
      <c r="E69" s="3"/>
      <c r="F69" s="3"/>
      <c r="G69" s="18"/>
      <c r="H69" s="18"/>
      <c r="I69" s="3"/>
      <c r="J69" s="3"/>
      <c r="K69" s="3"/>
      <c r="L69" s="16"/>
      <c r="M69" s="3"/>
      <c r="N69" s="3"/>
      <c r="O69" s="3"/>
      <c r="P69" s="3"/>
      <c r="Q69" s="3"/>
      <c r="R69" s="3"/>
      <c r="S69" s="6"/>
      <c r="T69" s="6"/>
      <c r="U69" s="6"/>
    </row>
    <row r="70" spans="1:21" ht="30" customHeight="1">
      <c r="A70" s="3"/>
      <c r="B70" s="3"/>
      <c r="C70" s="3"/>
      <c r="D70" s="3"/>
      <c r="E70" s="3"/>
      <c r="F70" s="3"/>
      <c r="G70" s="18"/>
      <c r="H70" s="18"/>
      <c r="I70" s="3"/>
      <c r="J70" s="3"/>
      <c r="K70" s="3"/>
      <c r="L70" s="16"/>
      <c r="M70" s="3"/>
      <c r="N70" s="3"/>
      <c r="O70" s="3"/>
      <c r="P70" s="3"/>
      <c r="Q70" s="3"/>
      <c r="R70" s="3"/>
      <c r="S70" s="6"/>
      <c r="T70" s="6"/>
      <c r="U70" s="6"/>
    </row>
    <row r="71" spans="1:21" ht="30" customHeight="1">
      <c r="A71" s="3"/>
      <c r="B71" s="3"/>
      <c r="C71" s="3"/>
      <c r="D71" s="3"/>
      <c r="E71" s="3"/>
      <c r="F71" s="3"/>
      <c r="G71" s="18"/>
      <c r="H71" s="18"/>
      <c r="I71" s="3"/>
      <c r="J71" s="3"/>
      <c r="K71" s="3"/>
      <c r="L71" s="16"/>
      <c r="M71" s="3"/>
      <c r="N71" s="3"/>
      <c r="O71" s="3"/>
      <c r="P71" s="3"/>
      <c r="Q71" s="3"/>
      <c r="R71" s="3"/>
      <c r="S71" s="6"/>
      <c r="T71" s="6"/>
      <c r="U71" s="6"/>
    </row>
    <row r="72" spans="1:21" ht="30" customHeight="1">
      <c r="A72" s="3"/>
      <c r="B72" s="3"/>
      <c r="C72" s="3"/>
      <c r="D72" s="3"/>
      <c r="E72" s="3"/>
      <c r="F72" s="3"/>
      <c r="G72" s="18"/>
      <c r="H72" s="18"/>
      <c r="I72" s="3"/>
      <c r="J72" s="3"/>
      <c r="K72" s="3"/>
      <c r="L72" s="16"/>
      <c r="M72" s="3"/>
      <c r="N72" s="3"/>
      <c r="O72" s="3"/>
      <c r="P72" s="3"/>
      <c r="Q72" s="3"/>
      <c r="R72" s="3"/>
      <c r="S72" s="6"/>
      <c r="T72" s="6"/>
      <c r="U72" s="6"/>
    </row>
    <row r="73" spans="1:21" ht="30" customHeight="1">
      <c r="A73" s="3"/>
      <c r="B73" s="3"/>
      <c r="C73" s="3"/>
      <c r="D73" s="3"/>
      <c r="E73" s="3"/>
      <c r="F73" s="3"/>
      <c r="G73" s="18"/>
      <c r="H73" s="18"/>
      <c r="I73" s="3"/>
      <c r="J73" s="3"/>
      <c r="K73" s="3"/>
      <c r="L73" s="16"/>
      <c r="M73" s="3"/>
      <c r="N73" s="3"/>
      <c r="O73" s="3"/>
      <c r="P73" s="3"/>
      <c r="Q73" s="3"/>
      <c r="R73" s="3"/>
      <c r="S73" s="6"/>
      <c r="T73" s="6"/>
      <c r="U73" s="6"/>
    </row>
    <row r="74" spans="1:21" ht="30" customHeight="1">
      <c r="A74" s="3"/>
      <c r="B74" s="3"/>
      <c r="C74" s="3"/>
      <c r="D74" s="3"/>
      <c r="E74" s="3"/>
      <c r="F74" s="3"/>
      <c r="G74" s="18"/>
      <c r="H74" s="18"/>
      <c r="I74" s="3"/>
      <c r="J74" s="3"/>
      <c r="K74" s="3"/>
      <c r="L74" s="16"/>
      <c r="M74" s="3"/>
      <c r="N74" s="3"/>
      <c r="O74" s="3"/>
      <c r="P74" s="3"/>
      <c r="Q74" s="3"/>
      <c r="R74" s="3"/>
      <c r="S74" s="6"/>
      <c r="T74" s="6"/>
      <c r="U74" s="6"/>
    </row>
    <row r="75" spans="1:21" ht="30" customHeight="1">
      <c r="A75" s="3"/>
      <c r="B75" s="3"/>
      <c r="C75" s="3"/>
      <c r="D75" s="3"/>
      <c r="E75" s="3"/>
      <c r="F75" s="3"/>
      <c r="G75" s="18"/>
      <c r="H75" s="18"/>
      <c r="I75" s="3"/>
      <c r="J75" s="3"/>
      <c r="K75" s="3"/>
      <c r="L75" s="16"/>
      <c r="M75" s="3"/>
      <c r="N75" s="3"/>
      <c r="O75" s="3"/>
      <c r="P75" s="3"/>
      <c r="Q75" s="3"/>
      <c r="R75" s="3"/>
      <c r="S75" s="6"/>
      <c r="T75" s="6"/>
      <c r="U75" s="6"/>
    </row>
  </sheetData>
  <autoFilter ref="A5:V23"/>
  <mergeCells count="9">
    <mergeCell ref="A1:A4"/>
    <mergeCell ref="B1:U1"/>
    <mergeCell ref="B3:E3"/>
    <mergeCell ref="B4:E4"/>
    <mergeCell ref="C2:U2"/>
    <mergeCell ref="F3:H3"/>
    <mergeCell ref="F4:H4"/>
    <mergeCell ref="I3:L4"/>
    <mergeCell ref="M3:U4"/>
  </mergeCells>
  <dataValidations count="1">
    <dataValidation type="list" allowBlank="1" showInputMessage="1" showErrorMessage="1" sqref="C6:C75">
      <formula1>INDIRECT($B$6)</formula1>
    </dataValidation>
  </dataValidations>
  <hyperlinks>
    <hyperlink ref="O6" r:id="rId1"/>
    <hyperlink ref="O8" r:id="rId2"/>
    <hyperlink ref="O11" r:id="rId3"/>
    <hyperlink ref="O13" r:id="rId4"/>
    <hyperlink ref="O14" r:id="rId5"/>
    <hyperlink ref="O15" r:id="rId6"/>
    <hyperlink ref="O16" r:id="rId7"/>
    <hyperlink ref="O18" r:id="rId8"/>
    <hyperlink ref="O19" r:id="rId9"/>
    <hyperlink ref="O20" r:id="rId10"/>
    <hyperlink ref="O21" r:id="rId11"/>
    <hyperlink ref="O22" r:id="rId12"/>
    <hyperlink ref="O23" r:id="rId13"/>
  </hyperlinks>
  <pageMargins left="0.7" right="0.7" top="0.75" bottom="0.75" header="0.3" footer="0.3"/>
  <pageSetup paperSize="9" orientation="portrait" r:id="rId1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List2!$C$3:$C$14</xm:f>
          </x14:formula1>
          <xm:sqref>M6:M75</xm:sqref>
        </x14:dataValidation>
        <x14:dataValidation type="list" allowBlank="1" showInputMessage="1" showErrorMessage="1">
          <x14:formula1>
            <xm:f>List2!$C$18:$C$34</xm:f>
          </x14:formula1>
          <xm:sqref>I6:I75</xm:sqref>
        </x14:dataValidation>
        <x14:dataValidation type="list" allowBlank="1" showInputMessage="1" showErrorMessage="1">
          <x14:formula1>
            <xm:f>List2!$A$2:$A$9</xm:f>
          </x14:formula1>
          <xm:sqref>B6:B75</xm:sqref>
        </x14:dataValidation>
        <x14:dataValidation type="list" allowBlank="1" showInputMessage="1" showErrorMessage="1">
          <x14:formula1>
            <xm:f>List2!$E$3:$E$5</xm:f>
          </x14:formula1>
          <xm:sqref>K6:K75</xm:sqref>
        </x14:dataValidation>
        <x14:dataValidation type="list" allowBlank="1" showInputMessage="1" showErrorMessage="1">
          <x14:formula1>
            <xm:f>List2!$E$10:$E$20</xm:f>
          </x14:formula1>
          <xm:sqref>S6:S75</xm:sqref>
        </x14:dataValidation>
        <x14:dataValidation type="list" allowBlank="1" showInputMessage="1" showErrorMessage="1">
          <x14:formula1>
            <xm:f>List2!$F$10:$F$17</xm:f>
          </x14:formula1>
          <xm:sqref>T6:T75</xm:sqref>
        </x14:dataValidation>
        <x14:dataValidation type="list" allowBlank="1" showInputMessage="1" showErrorMessage="1">
          <x14:formula1>
            <xm:f>List2!$E$24:$E$36</xm:f>
          </x14:formula1>
          <xm:sqref>U6:U75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36"/>
  <sheetViews>
    <sheetView workbookViewId="0">
      <pane xSplit="4" ySplit="3" topLeftCell="F73" activePane="bottomRight" state="frozen"/>
      <selection pane="topRight" activeCell="E1" sqref="E1"/>
      <selection pane="bottomLeft" activeCell="A4" sqref="A4"/>
      <selection pane="bottomRight" activeCell="H42" sqref="H42"/>
    </sheetView>
  </sheetViews>
  <sheetFormatPr defaultRowHeight="15" outlineLevelCol="1"/>
  <cols>
    <col min="2" max="2" width="24.7109375" customWidth="1"/>
    <col min="3" max="3" width="12.85546875" customWidth="1"/>
    <col min="4" max="4" width="9.140625" customWidth="1" outlineLevel="1"/>
    <col min="5" max="5" width="77.28515625" customWidth="1"/>
    <col min="8" max="8" width="32" customWidth="1"/>
    <col min="10" max="10" width="11.28515625" bestFit="1" customWidth="1"/>
    <col min="12" max="16" width="13.140625" customWidth="1"/>
  </cols>
  <sheetData>
    <row r="1" spans="1:17" ht="26.25">
      <c r="B1" s="43" t="s">
        <v>351</v>
      </c>
    </row>
    <row r="2" spans="1:17" ht="15.75" thickBot="1"/>
    <row r="3" spans="1:17" ht="60">
      <c r="A3" t="s">
        <v>350</v>
      </c>
      <c r="B3" s="35" t="s">
        <v>340</v>
      </c>
      <c r="C3" s="36" t="s">
        <v>341</v>
      </c>
      <c r="D3" s="36" t="s">
        <v>342</v>
      </c>
      <c r="E3" s="36" t="s">
        <v>343</v>
      </c>
      <c r="F3" s="36" t="s">
        <v>344</v>
      </c>
      <c r="G3" s="36" t="s">
        <v>345</v>
      </c>
      <c r="H3" s="36" t="s">
        <v>346</v>
      </c>
      <c r="I3" s="37" t="s">
        <v>347</v>
      </c>
      <c r="J3" s="38" t="s">
        <v>564</v>
      </c>
      <c r="K3" s="37" t="s">
        <v>348</v>
      </c>
      <c r="L3" s="80" t="s">
        <v>349</v>
      </c>
      <c r="M3" s="81"/>
      <c r="N3" s="81"/>
      <c r="O3" s="81"/>
      <c r="P3" s="81"/>
      <c r="Q3" s="44" t="s">
        <v>563</v>
      </c>
    </row>
    <row r="4" spans="1:17" ht="76.5">
      <c r="A4" s="39" t="s">
        <v>272</v>
      </c>
      <c r="B4" s="40" t="s">
        <v>352</v>
      </c>
      <c r="C4" s="40" t="s">
        <v>353</v>
      </c>
      <c r="D4" s="40">
        <v>0</v>
      </c>
      <c r="E4" s="40" t="s">
        <v>354</v>
      </c>
      <c r="F4" s="40">
        <v>0</v>
      </c>
      <c r="G4" s="40">
        <v>0</v>
      </c>
      <c r="H4" s="40">
        <v>0</v>
      </c>
      <c r="I4" s="40" t="s">
        <v>355</v>
      </c>
      <c r="J4" s="41">
        <v>60000000</v>
      </c>
      <c r="K4" s="40">
        <v>0</v>
      </c>
      <c r="L4" s="40" t="s">
        <v>356</v>
      </c>
      <c r="M4" s="40" t="s">
        <v>357</v>
      </c>
      <c r="N4" s="40" t="s">
        <v>358</v>
      </c>
      <c r="O4" s="40" t="s">
        <v>359</v>
      </c>
      <c r="P4" s="40" t="s">
        <v>360</v>
      </c>
    </row>
    <row r="5" spans="1:17" ht="76.5">
      <c r="A5" s="39" t="s">
        <v>273</v>
      </c>
      <c r="B5" s="40" t="s">
        <v>361</v>
      </c>
      <c r="C5" s="40" t="s">
        <v>362</v>
      </c>
      <c r="D5" s="40">
        <v>0</v>
      </c>
      <c r="E5" s="40" t="s">
        <v>363</v>
      </c>
      <c r="F5" s="40">
        <v>0</v>
      </c>
      <c r="G5" s="40">
        <v>0</v>
      </c>
      <c r="H5" s="40">
        <v>0</v>
      </c>
      <c r="I5" s="40">
        <v>0</v>
      </c>
      <c r="J5" s="41">
        <v>300000</v>
      </c>
      <c r="K5" s="40">
        <v>0</v>
      </c>
      <c r="L5" s="40" t="s">
        <v>356</v>
      </c>
      <c r="M5" s="40" t="s">
        <v>357</v>
      </c>
      <c r="N5" s="40" t="s">
        <v>358</v>
      </c>
      <c r="O5" s="40" t="s">
        <v>359</v>
      </c>
      <c r="P5" s="40" t="s">
        <v>360</v>
      </c>
    </row>
    <row r="6" spans="1:17" ht="76.5">
      <c r="A6" s="39" t="s">
        <v>274</v>
      </c>
      <c r="B6" s="40" t="s">
        <v>364</v>
      </c>
      <c r="C6" s="40" t="s">
        <v>365</v>
      </c>
      <c r="D6" s="40">
        <v>0</v>
      </c>
      <c r="E6" s="40" t="s">
        <v>366</v>
      </c>
      <c r="F6" s="40">
        <v>0</v>
      </c>
      <c r="G6" s="40">
        <v>0</v>
      </c>
      <c r="H6" s="40">
        <v>0</v>
      </c>
      <c r="I6" s="40">
        <v>0</v>
      </c>
      <c r="J6" s="41">
        <v>500000</v>
      </c>
      <c r="K6" s="40">
        <v>0</v>
      </c>
      <c r="L6" s="40" t="s">
        <v>356</v>
      </c>
      <c r="M6" s="40" t="s">
        <v>357</v>
      </c>
      <c r="N6" s="40" t="s">
        <v>358</v>
      </c>
      <c r="O6" s="40" t="s">
        <v>359</v>
      </c>
      <c r="P6" s="40" t="s">
        <v>360</v>
      </c>
    </row>
    <row r="7" spans="1:17" ht="76.5">
      <c r="A7" s="39" t="s">
        <v>275</v>
      </c>
      <c r="B7" s="40" t="s">
        <v>367</v>
      </c>
      <c r="C7" s="40" t="s">
        <v>368</v>
      </c>
      <c r="D7" s="40">
        <v>0</v>
      </c>
      <c r="E7" s="40" t="s">
        <v>369</v>
      </c>
      <c r="F7" s="40">
        <v>0</v>
      </c>
      <c r="G7" s="40">
        <v>0</v>
      </c>
      <c r="H7" s="40">
        <v>0</v>
      </c>
      <c r="I7" s="40">
        <v>0</v>
      </c>
      <c r="J7" s="41">
        <v>500000</v>
      </c>
      <c r="K7" s="40">
        <v>0</v>
      </c>
      <c r="L7" s="40" t="s">
        <v>356</v>
      </c>
      <c r="M7" s="40" t="s">
        <v>357</v>
      </c>
      <c r="N7" s="40" t="s">
        <v>358</v>
      </c>
      <c r="O7" s="40" t="s">
        <v>359</v>
      </c>
      <c r="P7" s="40" t="s">
        <v>360</v>
      </c>
    </row>
    <row r="8" spans="1:17" ht="140.25">
      <c r="A8" s="39" t="s">
        <v>276</v>
      </c>
      <c r="B8" s="40" t="s">
        <v>370</v>
      </c>
      <c r="C8" s="40">
        <v>0</v>
      </c>
      <c r="D8" s="40">
        <v>0</v>
      </c>
      <c r="E8" s="40" t="s">
        <v>371</v>
      </c>
      <c r="F8" s="40">
        <v>0</v>
      </c>
      <c r="G8" s="40">
        <v>0</v>
      </c>
      <c r="H8" s="40">
        <v>0</v>
      </c>
      <c r="I8" s="40" t="s">
        <v>372</v>
      </c>
      <c r="J8" s="41" t="s">
        <v>373</v>
      </c>
      <c r="K8" s="40">
        <v>0</v>
      </c>
      <c r="L8" s="40" t="s">
        <v>356</v>
      </c>
      <c r="M8" s="40" t="s">
        <v>357</v>
      </c>
      <c r="N8" s="40" t="s">
        <v>358</v>
      </c>
      <c r="O8" s="40" t="s">
        <v>359</v>
      </c>
      <c r="P8" s="40" t="s">
        <v>360</v>
      </c>
    </row>
    <row r="9" spans="1:17" ht="76.5">
      <c r="A9" s="39" t="s">
        <v>277</v>
      </c>
      <c r="B9" s="40" t="s">
        <v>374</v>
      </c>
      <c r="C9" s="40" t="s">
        <v>375</v>
      </c>
      <c r="D9" s="40">
        <v>0</v>
      </c>
      <c r="E9" s="40" t="s">
        <v>376</v>
      </c>
      <c r="F9" s="40">
        <v>0</v>
      </c>
      <c r="G9" s="40">
        <v>0</v>
      </c>
      <c r="H9" s="40">
        <v>0</v>
      </c>
      <c r="I9" s="40">
        <v>0</v>
      </c>
      <c r="J9" s="41" t="s">
        <v>377</v>
      </c>
      <c r="K9" s="40">
        <v>0</v>
      </c>
      <c r="L9" s="40" t="s">
        <v>356</v>
      </c>
      <c r="M9" s="40" t="s">
        <v>357</v>
      </c>
      <c r="N9" s="40" t="s">
        <v>358</v>
      </c>
      <c r="O9" s="40" t="s">
        <v>359</v>
      </c>
      <c r="P9" s="40" t="s">
        <v>360</v>
      </c>
    </row>
    <row r="10" spans="1:17" ht="76.5">
      <c r="A10" s="39" t="s">
        <v>278</v>
      </c>
      <c r="B10" s="40" t="s">
        <v>378</v>
      </c>
      <c r="C10" s="40" t="s">
        <v>379</v>
      </c>
      <c r="D10" s="40">
        <v>0</v>
      </c>
      <c r="E10" s="40" t="s">
        <v>380</v>
      </c>
      <c r="F10" s="40">
        <v>0</v>
      </c>
      <c r="G10" s="40">
        <v>0</v>
      </c>
      <c r="H10" s="40">
        <v>0</v>
      </c>
      <c r="I10" s="40" t="s">
        <v>381</v>
      </c>
      <c r="J10" s="41">
        <v>15800000</v>
      </c>
      <c r="K10" s="40">
        <v>0</v>
      </c>
      <c r="L10" s="40" t="s">
        <v>356</v>
      </c>
      <c r="M10" s="40" t="s">
        <v>357</v>
      </c>
      <c r="N10" s="40" t="s">
        <v>358</v>
      </c>
      <c r="O10" s="40" t="s">
        <v>359</v>
      </c>
      <c r="P10" s="40" t="s">
        <v>360</v>
      </c>
    </row>
    <row r="11" spans="1:17" ht="76.5">
      <c r="A11" s="39" t="s">
        <v>279</v>
      </c>
      <c r="B11" s="40" t="s">
        <v>382</v>
      </c>
      <c r="C11" s="40" t="s">
        <v>383</v>
      </c>
      <c r="D11" s="40">
        <v>0</v>
      </c>
      <c r="E11" s="40" t="s">
        <v>384</v>
      </c>
      <c r="F11" s="40">
        <v>0</v>
      </c>
      <c r="G11" s="40">
        <v>0</v>
      </c>
      <c r="H11" s="40">
        <v>0</v>
      </c>
      <c r="I11" s="40" t="s">
        <v>372</v>
      </c>
      <c r="J11" s="41">
        <v>300000</v>
      </c>
      <c r="K11" s="40">
        <v>0</v>
      </c>
      <c r="L11" s="40" t="s">
        <v>356</v>
      </c>
      <c r="M11" s="40" t="s">
        <v>357</v>
      </c>
      <c r="N11" s="40" t="s">
        <v>358</v>
      </c>
      <c r="O11" s="40" t="s">
        <v>359</v>
      </c>
      <c r="P11" s="40" t="s">
        <v>360</v>
      </c>
    </row>
    <row r="12" spans="1:17" ht="76.5">
      <c r="A12" s="39" t="s">
        <v>280</v>
      </c>
      <c r="B12" s="40" t="s">
        <v>385</v>
      </c>
      <c r="C12" s="40" t="s">
        <v>386</v>
      </c>
      <c r="D12" s="40">
        <v>0</v>
      </c>
      <c r="E12" s="40" t="s">
        <v>387</v>
      </c>
      <c r="F12" s="40">
        <v>0</v>
      </c>
      <c r="G12" s="40">
        <v>0</v>
      </c>
      <c r="H12" s="40">
        <v>0</v>
      </c>
      <c r="I12" s="40">
        <v>0</v>
      </c>
      <c r="J12" s="41">
        <v>1000000</v>
      </c>
      <c r="K12" s="40">
        <v>0</v>
      </c>
      <c r="L12" s="40" t="s">
        <v>356</v>
      </c>
      <c r="M12" s="40" t="s">
        <v>357</v>
      </c>
      <c r="N12" s="40" t="s">
        <v>358</v>
      </c>
      <c r="O12" s="40" t="s">
        <v>359</v>
      </c>
      <c r="P12" s="40" t="s">
        <v>360</v>
      </c>
    </row>
    <row r="13" spans="1:17" ht="76.5">
      <c r="A13" s="39" t="s">
        <v>281</v>
      </c>
      <c r="B13" s="40" t="s">
        <v>388</v>
      </c>
      <c r="C13" s="40" t="s">
        <v>389</v>
      </c>
      <c r="D13" s="40">
        <v>0</v>
      </c>
      <c r="E13" s="40" t="s">
        <v>390</v>
      </c>
      <c r="F13" s="40">
        <v>0</v>
      </c>
      <c r="G13" s="40">
        <v>0</v>
      </c>
      <c r="H13" s="40">
        <v>0</v>
      </c>
      <c r="I13" s="40" t="s">
        <v>140</v>
      </c>
      <c r="J13" s="41">
        <v>300000</v>
      </c>
      <c r="K13" s="40">
        <v>0</v>
      </c>
      <c r="L13" s="40" t="s">
        <v>356</v>
      </c>
      <c r="M13" s="40" t="s">
        <v>357</v>
      </c>
      <c r="N13" s="40" t="s">
        <v>358</v>
      </c>
      <c r="O13" s="40" t="s">
        <v>359</v>
      </c>
      <c r="P13" s="40" t="s">
        <v>360</v>
      </c>
    </row>
    <row r="14" spans="1:17" ht="76.5">
      <c r="A14" s="39" t="s">
        <v>282</v>
      </c>
      <c r="B14" s="40" t="s">
        <v>391</v>
      </c>
      <c r="C14" s="40">
        <v>0</v>
      </c>
      <c r="D14" s="40">
        <v>0</v>
      </c>
      <c r="E14" s="40" t="s">
        <v>392</v>
      </c>
      <c r="F14" s="40">
        <v>0</v>
      </c>
      <c r="G14" s="40">
        <v>0</v>
      </c>
      <c r="H14" s="40">
        <v>0</v>
      </c>
      <c r="I14" s="40" t="s">
        <v>140</v>
      </c>
      <c r="J14" s="41">
        <v>300000</v>
      </c>
      <c r="K14" s="40">
        <v>0</v>
      </c>
      <c r="L14" s="40" t="s">
        <v>356</v>
      </c>
      <c r="M14" s="40" t="s">
        <v>357</v>
      </c>
      <c r="N14" s="40" t="s">
        <v>358</v>
      </c>
      <c r="O14" s="40" t="s">
        <v>359</v>
      </c>
      <c r="P14" s="40" t="s">
        <v>360</v>
      </c>
    </row>
    <row r="15" spans="1:17" ht="165.75">
      <c r="A15" s="39" t="s">
        <v>283</v>
      </c>
      <c r="B15" s="40" t="s">
        <v>393</v>
      </c>
      <c r="C15" s="40" t="s">
        <v>394</v>
      </c>
      <c r="D15" s="40">
        <v>0</v>
      </c>
      <c r="E15" s="40" t="s">
        <v>395</v>
      </c>
      <c r="F15" s="40">
        <v>0</v>
      </c>
      <c r="G15" s="40">
        <v>0</v>
      </c>
      <c r="H15" s="40">
        <v>0</v>
      </c>
      <c r="I15" s="40">
        <v>2022</v>
      </c>
      <c r="J15" s="41">
        <v>0</v>
      </c>
      <c r="K15" s="40">
        <v>0</v>
      </c>
      <c r="L15" s="40" t="s">
        <v>356</v>
      </c>
      <c r="M15" s="40" t="s">
        <v>357</v>
      </c>
      <c r="N15" s="40" t="s">
        <v>358</v>
      </c>
      <c r="O15" s="40" t="s">
        <v>359</v>
      </c>
      <c r="P15" s="40" t="s">
        <v>360</v>
      </c>
    </row>
    <row r="16" spans="1:17" ht="76.5">
      <c r="A16" s="39" t="s">
        <v>284</v>
      </c>
      <c r="B16" s="40" t="s">
        <v>396</v>
      </c>
      <c r="C16" s="40" t="s">
        <v>397</v>
      </c>
      <c r="D16" s="40">
        <v>0</v>
      </c>
      <c r="E16" s="40" t="s">
        <v>398</v>
      </c>
      <c r="F16" s="40">
        <v>0</v>
      </c>
      <c r="G16" s="40">
        <v>0</v>
      </c>
      <c r="H16" s="40">
        <v>0</v>
      </c>
      <c r="I16" s="40">
        <v>0</v>
      </c>
      <c r="J16" s="41">
        <v>0</v>
      </c>
      <c r="K16" s="40">
        <v>0</v>
      </c>
      <c r="L16" s="40" t="s">
        <v>356</v>
      </c>
      <c r="M16" s="40" t="s">
        <v>357</v>
      </c>
      <c r="N16" s="40" t="s">
        <v>358</v>
      </c>
      <c r="O16" s="40" t="s">
        <v>359</v>
      </c>
      <c r="P16" s="40" t="s">
        <v>360</v>
      </c>
    </row>
    <row r="17" spans="1:16" ht="76.5">
      <c r="A17" s="39" t="s">
        <v>285</v>
      </c>
      <c r="B17" s="40" t="s">
        <v>399</v>
      </c>
      <c r="C17" s="40" t="s">
        <v>400</v>
      </c>
      <c r="D17" s="40">
        <v>0</v>
      </c>
      <c r="E17" s="40" t="s">
        <v>401</v>
      </c>
      <c r="F17" s="40">
        <v>0</v>
      </c>
      <c r="G17" s="40">
        <v>0</v>
      </c>
      <c r="H17" s="40">
        <v>0</v>
      </c>
      <c r="I17" s="40">
        <v>0</v>
      </c>
      <c r="J17" s="41">
        <v>500000</v>
      </c>
      <c r="K17" s="40">
        <v>0</v>
      </c>
      <c r="L17" s="40" t="s">
        <v>356</v>
      </c>
      <c r="M17" s="40" t="s">
        <v>357</v>
      </c>
      <c r="N17" s="40" t="s">
        <v>358</v>
      </c>
      <c r="O17" s="40" t="s">
        <v>359</v>
      </c>
      <c r="P17" s="40" t="s">
        <v>360</v>
      </c>
    </row>
    <row r="18" spans="1:16" ht="76.5">
      <c r="A18" s="39" t="s">
        <v>286</v>
      </c>
      <c r="B18" s="40" t="s">
        <v>402</v>
      </c>
      <c r="C18" s="40" t="s">
        <v>400</v>
      </c>
      <c r="D18" s="40">
        <v>0</v>
      </c>
      <c r="E18" s="40" t="s">
        <v>403</v>
      </c>
      <c r="F18" s="40">
        <v>0</v>
      </c>
      <c r="G18" s="40">
        <v>0</v>
      </c>
      <c r="H18" s="40">
        <v>0</v>
      </c>
      <c r="I18" s="40">
        <v>2022</v>
      </c>
      <c r="J18" s="41">
        <v>470000</v>
      </c>
      <c r="K18" s="40">
        <v>0</v>
      </c>
      <c r="L18" s="40" t="s">
        <v>356</v>
      </c>
      <c r="M18" s="40" t="s">
        <v>357</v>
      </c>
      <c r="N18" s="40" t="s">
        <v>358</v>
      </c>
      <c r="O18" s="40" t="s">
        <v>359</v>
      </c>
      <c r="P18" s="40" t="s">
        <v>360</v>
      </c>
    </row>
    <row r="19" spans="1:16" ht="76.5">
      <c r="A19" s="39" t="s">
        <v>287</v>
      </c>
      <c r="B19" s="40" t="s">
        <v>404</v>
      </c>
      <c r="C19" s="40" t="s">
        <v>405</v>
      </c>
      <c r="D19" s="40">
        <v>0</v>
      </c>
      <c r="E19" s="40" t="s">
        <v>406</v>
      </c>
      <c r="F19" s="40">
        <v>0</v>
      </c>
      <c r="G19" s="40">
        <v>0</v>
      </c>
      <c r="H19" s="40">
        <v>0</v>
      </c>
      <c r="I19" s="40">
        <v>2023</v>
      </c>
      <c r="J19" s="41">
        <v>280000</v>
      </c>
      <c r="K19" s="40">
        <v>0</v>
      </c>
      <c r="L19" s="40" t="s">
        <v>356</v>
      </c>
      <c r="M19" s="40" t="s">
        <v>357</v>
      </c>
      <c r="N19" s="40" t="s">
        <v>358</v>
      </c>
      <c r="O19" s="40" t="s">
        <v>359</v>
      </c>
      <c r="P19" s="40" t="s">
        <v>360</v>
      </c>
    </row>
    <row r="20" spans="1:16" ht="76.5">
      <c r="A20" s="39" t="s">
        <v>288</v>
      </c>
      <c r="B20" s="40" t="s">
        <v>407</v>
      </c>
      <c r="C20" s="40" t="s">
        <v>408</v>
      </c>
      <c r="D20" s="40">
        <v>0</v>
      </c>
      <c r="E20" s="40" t="s">
        <v>409</v>
      </c>
      <c r="F20" s="40">
        <v>0</v>
      </c>
      <c r="G20" s="40">
        <v>0</v>
      </c>
      <c r="H20" s="40">
        <v>0</v>
      </c>
      <c r="I20" s="40" t="s">
        <v>372</v>
      </c>
      <c r="J20" s="41">
        <v>0</v>
      </c>
      <c r="K20" s="40">
        <v>0</v>
      </c>
      <c r="L20" s="40" t="s">
        <v>356</v>
      </c>
      <c r="M20" s="40" t="s">
        <v>357</v>
      </c>
      <c r="N20" s="40" t="s">
        <v>358</v>
      </c>
      <c r="O20" s="40" t="s">
        <v>359</v>
      </c>
      <c r="P20" s="40" t="s">
        <v>360</v>
      </c>
    </row>
    <row r="21" spans="1:16" ht="114.75">
      <c r="A21" s="39" t="s">
        <v>289</v>
      </c>
      <c r="B21" s="40" t="s">
        <v>173</v>
      </c>
      <c r="C21" s="40" t="s">
        <v>410</v>
      </c>
      <c r="D21" s="40">
        <v>0</v>
      </c>
      <c r="E21" s="40" t="s">
        <v>411</v>
      </c>
      <c r="F21" s="40" t="s">
        <v>412</v>
      </c>
      <c r="G21" s="40" t="s">
        <v>413</v>
      </c>
      <c r="H21" s="40" t="s">
        <v>414</v>
      </c>
      <c r="I21" s="40" t="s">
        <v>415</v>
      </c>
      <c r="J21" s="41">
        <v>850000</v>
      </c>
      <c r="K21" s="40">
        <v>0</v>
      </c>
      <c r="L21" s="40" t="s">
        <v>356</v>
      </c>
      <c r="M21" s="40" t="s">
        <v>357</v>
      </c>
      <c r="N21" s="40" t="s">
        <v>358</v>
      </c>
      <c r="O21" s="40" t="s">
        <v>359</v>
      </c>
      <c r="P21" s="40" t="s">
        <v>360</v>
      </c>
    </row>
    <row r="22" spans="1:16" ht="165.75">
      <c r="A22" s="39" t="s">
        <v>290</v>
      </c>
      <c r="B22" s="40" t="s">
        <v>174</v>
      </c>
      <c r="C22" s="40" t="s">
        <v>416</v>
      </c>
      <c r="D22" s="40">
        <v>0</v>
      </c>
      <c r="E22" s="40" t="s">
        <v>417</v>
      </c>
      <c r="F22" s="40" t="s">
        <v>418</v>
      </c>
      <c r="G22" s="40" t="s">
        <v>419</v>
      </c>
      <c r="H22" s="40" t="s">
        <v>414</v>
      </c>
      <c r="I22" s="40" t="s">
        <v>415</v>
      </c>
      <c r="J22" s="41">
        <v>2500000</v>
      </c>
      <c r="K22" s="40">
        <v>0</v>
      </c>
      <c r="L22" s="40" t="s">
        <v>356</v>
      </c>
      <c r="M22" s="40" t="s">
        <v>357</v>
      </c>
      <c r="N22" s="40" t="s">
        <v>358</v>
      </c>
      <c r="O22" s="40" t="s">
        <v>359</v>
      </c>
      <c r="P22" s="40" t="s">
        <v>360</v>
      </c>
    </row>
    <row r="23" spans="1:16" ht="114.75">
      <c r="A23" s="39" t="s">
        <v>291</v>
      </c>
      <c r="B23" s="40" t="s">
        <v>175</v>
      </c>
      <c r="C23" s="40" t="s">
        <v>420</v>
      </c>
      <c r="D23" s="40">
        <v>0</v>
      </c>
      <c r="E23" s="40" t="s">
        <v>421</v>
      </c>
      <c r="F23" s="40" t="s">
        <v>422</v>
      </c>
      <c r="G23" s="40" t="s">
        <v>423</v>
      </c>
      <c r="H23" s="40" t="s">
        <v>414</v>
      </c>
      <c r="I23" s="40" t="s">
        <v>415</v>
      </c>
      <c r="J23" s="41">
        <v>750000</v>
      </c>
      <c r="K23" s="40">
        <v>0</v>
      </c>
      <c r="L23" s="40" t="s">
        <v>356</v>
      </c>
      <c r="M23" s="40" t="s">
        <v>357</v>
      </c>
      <c r="N23" s="40" t="s">
        <v>358</v>
      </c>
      <c r="O23" s="40" t="s">
        <v>359</v>
      </c>
      <c r="P23" s="40" t="s">
        <v>360</v>
      </c>
    </row>
    <row r="24" spans="1:16" ht="76.5">
      <c r="A24" s="39" t="s">
        <v>292</v>
      </c>
      <c r="B24" s="40" t="s">
        <v>176</v>
      </c>
      <c r="C24" s="40" t="s">
        <v>424</v>
      </c>
      <c r="D24" s="40">
        <v>0</v>
      </c>
      <c r="E24" s="40" t="s">
        <v>425</v>
      </c>
      <c r="F24" s="40" t="s">
        <v>426</v>
      </c>
      <c r="G24" s="40" t="s">
        <v>427</v>
      </c>
      <c r="H24" s="40" t="s">
        <v>414</v>
      </c>
      <c r="I24" s="40" t="s">
        <v>415</v>
      </c>
      <c r="J24" s="41">
        <v>2900000</v>
      </c>
      <c r="K24" s="40">
        <v>0</v>
      </c>
      <c r="L24" s="40" t="s">
        <v>356</v>
      </c>
      <c r="M24" s="40" t="s">
        <v>357</v>
      </c>
      <c r="N24" s="40" t="s">
        <v>358</v>
      </c>
      <c r="O24" s="40" t="s">
        <v>359</v>
      </c>
      <c r="P24" s="40" t="s">
        <v>360</v>
      </c>
    </row>
    <row r="25" spans="1:16" ht="127.5">
      <c r="A25" s="39" t="s">
        <v>293</v>
      </c>
      <c r="B25" s="40" t="s">
        <v>177</v>
      </c>
      <c r="C25" s="40" t="s">
        <v>428</v>
      </c>
      <c r="D25" s="40">
        <v>0</v>
      </c>
      <c r="E25" s="40" t="s">
        <v>429</v>
      </c>
      <c r="F25" s="40" t="s">
        <v>430</v>
      </c>
      <c r="G25" s="40" t="s">
        <v>431</v>
      </c>
      <c r="H25" s="40" t="s">
        <v>414</v>
      </c>
      <c r="I25" s="40" t="s">
        <v>381</v>
      </c>
      <c r="J25" s="41">
        <v>900000</v>
      </c>
      <c r="K25" s="40">
        <v>0</v>
      </c>
      <c r="L25" s="40" t="s">
        <v>356</v>
      </c>
      <c r="M25" s="40" t="s">
        <v>357</v>
      </c>
      <c r="N25" s="40" t="s">
        <v>358</v>
      </c>
      <c r="O25" s="40" t="s">
        <v>359</v>
      </c>
      <c r="P25" s="40" t="s">
        <v>360</v>
      </c>
    </row>
    <row r="26" spans="1:16" ht="76.5">
      <c r="A26" s="39" t="s">
        <v>294</v>
      </c>
      <c r="B26" s="40" t="s">
        <v>178</v>
      </c>
      <c r="C26" s="40" t="s">
        <v>432</v>
      </c>
      <c r="D26" s="40">
        <v>0</v>
      </c>
      <c r="E26" s="40" t="s">
        <v>433</v>
      </c>
      <c r="F26" s="40" t="s">
        <v>434</v>
      </c>
      <c r="G26" s="40" t="s">
        <v>435</v>
      </c>
      <c r="H26" s="40" t="s">
        <v>414</v>
      </c>
      <c r="I26" s="40" t="s">
        <v>140</v>
      </c>
      <c r="J26" s="41">
        <v>2000000</v>
      </c>
      <c r="K26" s="40">
        <v>0</v>
      </c>
      <c r="L26" s="40" t="s">
        <v>356</v>
      </c>
      <c r="M26" s="40" t="s">
        <v>357</v>
      </c>
      <c r="N26" s="40" t="s">
        <v>358</v>
      </c>
      <c r="O26" s="40" t="s">
        <v>359</v>
      </c>
      <c r="P26" s="40" t="s">
        <v>360</v>
      </c>
    </row>
    <row r="27" spans="1:16" ht="127.5">
      <c r="A27" s="39" t="s">
        <v>295</v>
      </c>
      <c r="B27" s="40" t="s">
        <v>179</v>
      </c>
      <c r="C27" s="40" t="s">
        <v>436</v>
      </c>
      <c r="D27" s="40">
        <v>0</v>
      </c>
      <c r="E27" s="40" t="s">
        <v>437</v>
      </c>
      <c r="F27" s="40" t="s">
        <v>438</v>
      </c>
      <c r="G27" s="40" t="s">
        <v>439</v>
      </c>
      <c r="H27" s="40" t="s">
        <v>414</v>
      </c>
      <c r="I27" s="40" t="s">
        <v>140</v>
      </c>
      <c r="J27" s="41">
        <v>3000000</v>
      </c>
      <c r="K27" s="40">
        <v>0</v>
      </c>
      <c r="L27" s="40" t="s">
        <v>356</v>
      </c>
      <c r="M27" s="40" t="s">
        <v>357</v>
      </c>
      <c r="N27" s="40" t="s">
        <v>358</v>
      </c>
      <c r="O27" s="40" t="s">
        <v>359</v>
      </c>
      <c r="P27" s="40" t="s">
        <v>360</v>
      </c>
    </row>
    <row r="28" spans="1:16" ht="114.75">
      <c r="A28" s="39" t="s">
        <v>296</v>
      </c>
      <c r="B28" s="40" t="s">
        <v>180</v>
      </c>
      <c r="C28" s="40" t="s">
        <v>440</v>
      </c>
      <c r="D28" s="40">
        <v>0</v>
      </c>
      <c r="E28" s="40" t="s">
        <v>441</v>
      </c>
      <c r="F28" s="40" t="s">
        <v>442</v>
      </c>
      <c r="G28" s="40" t="s">
        <v>443</v>
      </c>
      <c r="H28" s="40" t="s">
        <v>414</v>
      </c>
      <c r="I28" s="40" t="s">
        <v>140</v>
      </c>
      <c r="J28" s="41">
        <v>2200000</v>
      </c>
      <c r="K28" s="40">
        <v>0</v>
      </c>
      <c r="L28" s="40" t="s">
        <v>356</v>
      </c>
      <c r="M28" s="40" t="s">
        <v>357</v>
      </c>
      <c r="N28" s="40" t="s">
        <v>358</v>
      </c>
      <c r="O28" s="40" t="s">
        <v>359</v>
      </c>
      <c r="P28" s="40" t="s">
        <v>360</v>
      </c>
    </row>
    <row r="29" spans="1:16" ht="127.5">
      <c r="A29" s="39" t="s">
        <v>297</v>
      </c>
      <c r="B29" s="40" t="s">
        <v>181</v>
      </c>
      <c r="C29" s="40" t="s">
        <v>444</v>
      </c>
      <c r="D29" s="40">
        <v>0</v>
      </c>
      <c r="E29" s="40" t="s">
        <v>445</v>
      </c>
      <c r="F29" s="40" t="s">
        <v>446</v>
      </c>
      <c r="G29" s="40" t="s">
        <v>447</v>
      </c>
      <c r="H29" s="40" t="s">
        <v>414</v>
      </c>
      <c r="I29" s="40" t="s">
        <v>140</v>
      </c>
      <c r="J29" s="41">
        <v>1200000</v>
      </c>
      <c r="K29" s="40">
        <v>0</v>
      </c>
      <c r="L29" s="40" t="s">
        <v>356</v>
      </c>
      <c r="M29" s="40" t="s">
        <v>357</v>
      </c>
      <c r="N29" s="40" t="s">
        <v>358</v>
      </c>
      <c r="O29" s="40" t="s">
        <v>359</v>
      </c>
      <c r="P29" s="40" t="s">
        <v>360</v>
      </c>
    </row>
    <row r="30" spans="1:16" ht="127.5">
      <c r="A30" s="39" t="s">
        <v>298</v>
      </c>
      <c r="B30" s="40" t="s">
        <v>182</v>
      </c>
      <c r="C30" s="40" t="s">
        <v>448</v>
      </c>
      <c r="D30" s="40">
        <v>0</v>
      </c>
      <c r="E30" s="40" t="s">
        <v>449</v>
      </c>
      <c r="F30" s="40" t="s">
        <v>450</v>
      </c>
      <c r="G30" s="40" t="s">
        <v>431</v>
      </c>
      <c r="H30" s="40" t="s">
        <v>414</v>
      </c>
      <c r="I30" s="40" t="s">
        <v>140</v>
      </c>
      <c r="J30" s="41">
        <v>1400000</v>
      </c>
      <c r="K30" s="40">
        <v>0</v>
      </c>
      <c r="L30" s="40" t="s">
        <v>356</v>
      </c>
      <c r="M30" s="40" t="s">
        <v>357</v>
      </c>
      <c r="N30" s="40" t="s">
        <v>358</v>
      </c>
      <c r="O30" s="40" t="s">
        <v>359</v>
      </c>
      <c r="P30" s="40" t="s">
        <v>360</v>
      </c>
    </row>
    <row r="31" spans="1:16" ht="127.5">
      <c r="A31" s="39" t="s">
        <v>299</v>
      </c>
      <c r="B31" s="40" t="s">
        <v>183</v>
      </c>
      <c r="C31" s="40" t="s">
        <v>451</v>
      </c>
      <c r="D31" s="40">
        <v>0</v>
      </c>
      <c r="E31" s="40" t="s">
        <v>452</v>
      </c>
      <c r="F31" s="40" t="s">
        <v>453</v>
      </c>
      <c r="G31" s="40" t="s">
        <v>454</v>
      </c>
      <c r="H31" s="40" t="s">
        <v>414</v>
      </c>
      <c r="I31" s="40" t="s">
        <v>140</v>
      </c>
      <c r="J31" s="41">
        <v>750000</v>
      </c>
      <c r="K31" s="40">
        <v>0</v>
      </c>
      <c r="L31" s="40" t="s">
        <v>356</v>
      </c>
      <c r="M31" s="40" t="s">
        <v>357</v>
      </c>
      <c r="N31" s="40" t="s">
        <v>358</v>
      </c>
      <c r="O31" s="40" t="s">
        <v>359</v>
      </c>
      <c r="P31" s="40" t="s">
        <v>360</v>
      </c>
    </row>
    <row r="32" spans="1:16" ht="140.25">
      <c r="A32" s="39" t="s">
        <v>300</v>
      </c>
      <c r="B32" s="40" t="s">
        <v>184</v>
      </c>
      <c r="C32" s="40" t="s">
        <v>455</v>
      </c>
      <c r="D32" s="40">
        <v>0</v>
      </c>
      <c r="E32" s="40" t="s">
        <v>456</v>
      </c>
      <c r="F32" s="40" t="s">
        <v>457</v>
      </c>
      <c r="G32" s="40" t="s">
        <v>454</v>
      </c>
      <c r="H32" s="40" t="s">
        <v>414</v>
      </c>
      <c r="I32" s="40" t="s">
        <v>140</v>
      </c>
      <c r="J32" s="41">
        <v>500000</v>
      </c>
      <c r="K32" s="40">
        <v>0</v>
      </c>
      <c r="L32" s="40" t="s">
        <v>356</v>
      </c>
      <c r="M32" s="40" t="s">
        <v>357</v>
      </c>
      <c r="N32" s="40" t="s">
        <v>358</v>
      </c>
      <c r="O32" s="40" t="s">
        <v>359</v>
      </c>
      <c r="P32" s="40" t="s">
        <v>360</v>
      </c>
    </row>
    <row r="33" spans="1:16" ht="114.75">
      <c r="A33" s="39" t="s">
        <v>301</v>
      </c>
      <c r="B33" s="40" t="s">
        <v>185</v>
      </c>
      <c r="C33" s="40" t="s">
        <v>458</v>
      </c>
      <c r="D33" s="40">
        <v>0</v>
      </c>
      <c r="E33" s="40" t="s">
        <v>459</v>
      </c>
      <c r="F33" s="40" t="s">
        <v>460</v>
      </c>
      <c r="G33" s="40" t="s">
        <v>443</v>
      </c>
      <c r="H33" s="40" t="s">
        <v>414</v>
      </c>
      <c r="I33" s="40" t="s">
        <v>140</v>
      </c>
      <c r="J33" s="41">
        <v>900000</v>
      </c>
      <c r="K33" s="40">
        <v>0</v>
      </c>
      <c r="L33" s="40" t="s">
        <v>356</v>
      </c>
      <c r="M33" s="40" t="s">
        <v>357</v>
      </c>
      <c r="N33" s="40" t="s">
        <v>358</v>
      </c>
      <c r="O33" s="40" t="s">
        <v>359</v>
      </c>
      <c r="P33" s="40" t="s">
        <v>360</v>
      </c>
    </row>
    <row r="34" spans="1:16" ht="114.75">
      <c r="A34" s="39" t="s">
        <v>302</v>
      </c>
      <c r="B34" s="40" t="s">
        <v>186</v>
      </c>
      <c r="C34" s="40" t="s">
        <v>461</v>
      </c>
      <c r="D34" s="40">
        <v>0</v>
      </c>
      <c r="E34" s="40" t="s">
        <v>462</v>
      </c>
      <c r="F34" s="40" t="s">
        <v>463</v>
      </c>
      <c r="G34" s="40" t="s">
        <v>464</v>
      </c>
      <c r="H34" s="40" t="s">
        <v>414</v>
      </c>
      <c r="I34" s="40" t="s">
        <v>140</v>
      </c>
      <c r="J34" s="41">
        <v>4000000</v>
      </c>
      <c r="K34" s="40">
        <v>0</v>
      </c>
      <c r="L34" s="40" t="s">
        <v>356</v>
      </c>
      <c r="M34" s="40" t="s">
        <v>357</v>
      </c>
      <c r="N34" s="40" t="s">
        <v>358</v>
      </c>
      <c r="O34" s="40" t="s">
        <v>359</v>
      </c>
      <c r="P34" s="40" t="s">
        <v>360</v>
      </c>
    </row>
    <row r="35" spans="1:16" ht="76.5">
      <c r="A35" s="39" t="s">
        <v>303</v>
      </c>
      <c r="B35" s="40" t="s">
        <v>465</v>
      </c>
      <c r="C35" s="40">
        <v>0</v>
      </c>
      <c r="D35" s="40">
        <v>0</v>
      </c>
      <c r="E35" s="40" t="s">
        <v>466</v>
      </c>
      <c r="F35" s="40" t="s">
        <v>442</v>
      </c>
      <c r="G35" s="40" t="s">
        <v>464</v>
      </c>
      <c r="H35" s="40" t="s">
        <v>414</v>
      </c>
      <c r="I35" s="40" t="s">
        <v>140</v>
      </c>
      <c r="J35" s="41">
        <v>4248000</v>
      </c>
      <c r="K35" s="40">
        <v>0</v>
      </c>
      <c r="L35" s="40" t="s">
        <v>356</v>
      </c>
      <c r="M35" s="40" t="s">
        <v>357</v>
      </c>
      <c r="N35" s="40" t="s">
        <v>358</v>
      </c>
      <c r="O35" s="40" t="s">
        <v>359</v>
      </c>
      <c r="P35" s="40" t="s">
        <v>360</v>
      </c>
    </row>
    <row r="36" spans="1:16" ht="89.25">
      <c r="A36" s="39" t="s">
        <v>304</v>
      </c>
      <c r="B36" s="40" t="s">
        <v>187</v>
      </c>
      <c r="C36" s="40">
        <v>0</v>
      </c>
      <c r="D36" s="40">
        <v>0</v>
      </c>
      <c r="E36" s="40" t="s">
        <v>467</v>
      </c>
      <c r="F36" s="40" t="s">
        <v>468</v>
      </c>
      <c r="G36" s="40" t="s">
        <v>464</v>
      </c>
      <c r="H36" s="40" t="s">
        <v>414</v>
      </c>
      <c r="I36" s="40" t="s">
        <v>140</v>
      </c>
      <c r="J36" s="41">
        <v>7000000</v>
      </c>
      <c r="K36" s="40">
        <v>0</v>
      </c>
      <c r="L36" s="40" t="s">
        <v>356</v>
      </c>
      <c r="M36" s="40" t="s">
        <v>357</v>
      </c>
      <c r="N36" s="40" t="s">
        <v>358</v>
      </c>
      <c r="O36" s="40" t="s">
        <v>359</v>
      </c>
      <c r="P36" s="40" t="s">
        <v>360</v>
      </c>
    </row>
    <row r="37" spans="1:16" ht="76.5">
      <c r="A37" s="39" t="s">
        <v>305</v>
      </c>
      <c r="B37" s="40" t="s">
        <v>469</v>
      </c>
      <c r="C37" s="40">
        <v>0</v>
      </c>
      <c r="D37" s="40">
        <v>0</v>
      </c>
      <c r="E37" s="40" t="s">
        <v>470</v>
      </c>
      <c r="F37" s="40" t="s">
        <v>471</v>
      </c>
      <c r="G37" s="40" t="s">
        <v>413</v>
      </c>
      <c r="H37" s="40" t="s">
        <v>414</v>
      </c>
      <c r="I37" s="40" t="s">
        <v>140</v>
      </c>
      <c r="J37" s="41">
        <v>529000</v>
      </c>
      <c r="K37" s="40">
        <v>0</v>
      </c>
      <c r="L37" s="40" t="s">
        <v>356</v>
      </c>
      <c r="M37" s="40" t="s">
        <v>357</v>
      </c>
      <c r="N37" s="40" t="s">
        <v>358</v>
      </c>
      <c r="O37" s="40" t="s">
        <v>359</v>
      </c>
      <c r="P37" s="40" t="s">
        <v>360</v>
      </c>
    </row>
    <row r="38" spans="1:16" ht="76.5">
      <c r="A38" s="39" t="s">
        <v>306</v>
      </c>
      <c r="B38" s="40" t="s">
        <v>472</v>
      </c>
      <c r="C38" s="40">
        <v>0</v>
      </c>
      <c r="D38" s="40">
        <v>0</v>
      </c>
      <c r="E38" s="40" t="s">
        <v>473</v>
      </c>
      <c r="F38" s="40" t="s">
        <v>422</v>
      </c>
      <c r="G38" s="40" t="s">
        <v>454</v>
      </c>
      <c r="H38" s="40" t="s">
        <v>414</v>
      </c>
      <c r="I38" s="40" t="s">
        <v>140</v>
      </c>
      <c r="J38" s="41">
        <v>1162000</v>
      </c>
      <c r="K38" s="40">
        <v>0</v>
      </c>
      <c r="L38" s="40" t="s">
        <v>356</v>
      </c>
      <c r="M38" s="40" t="s">
        <v>357</v>
      </c>
      <c r="N38" s="40" t="s">
        <v>358</v>
      </c>
      <c r="O38" s="40" t="s">
        <v>359</v>
      </c>
      <c r="P38" s="40" t="s">
        <v>360</v>
      </c>
    </row>
    <row r="39" spans="1:16" ht="89.25">
      <c r="A39" s="39" t="s">
        <v>307</v>
      </c>
      <c r="B39" s="40" t="s">
        <v>188</v>
      </c>
      <c r="C39" s="40">
        <v>0</v>
      </c>
      <c r="D39" s="40">
        <v>0</v>
      </c>
      <c r="E39" s="40" t="s">
        <v>474</v>
      </c>
      <c r="F39" s="40" t="s">
        <v>453</v>
      </c>
      <c r="G39" s="40" t="s">
        <v>454</v>
      </c>
      <c r="H39" s="40" t="s">
        <v>414</v>
      </c>
      <c r="I39" s="40" t="s">
        <v>140</v>
      </c>
      <c r="J39" s="41">
        <v>2500000</v>
      </c>
      <c r="K39" s="40">
        <v>0</v>
      </c>
      <c r="L39" s="40" t="s">
        <v>356</v>
      </c>
      <c r="M39" s="40" t="s">
        <v>357</v>
      </c>
      <c r="N39" s="40" t="s">
        <v>358</v>
      </c>
      <c r="O39" s="40" t="s">
        <v>359</v>
      </c>
      <c r="P39" s="40" t="s">
        <v>360</v>
      </c>
    </row>
    <row r="40" spans="1:16" ht="102">
      <c r="A40" s="39" t="s">
        <v>308</v>
      </c>
      <c r="B40" s="40" t="s">
        <v>475</v>
      </c>
      <c r="C40" s="40">
        <v>0</v>
      </c>
      <c r="D40" s="40" t="s">
        <v>476</v>
      </c>
      <c r="E40" s="40" t="s">
        <v>477</v>
      </c>
      <c r="F40" s="40" t="s">
        <v>457</v>
      </c>
      <c r="G40" s="40" t="s">
        <v>413</v>
      </c>
      <c r="H40" s="40" t="s">
        <v>414</v>
      </c>
      <c r="I40" s="40" t="s">
        <v>140</v>
      </c>
      <c r="J40" s="41">
        <v>750000</v>
      </c>
      <c r="K40" s="40">
        <v>0</v>
      </c>
      <c r="L40" s="40" t="s">
        <v>356</v>
      </c>
      <c r="M40" s="40" t="s">
        <v>357</v>
      </c>
      <c r="N40" s="40" t="s">
        <v>358</v>
      </c>
      <c r="O40" s="40" t="s">
        <v>359</v>
      </c>
      <c r="P40" s="40" t="s">
        <v>360</v>
      </c>
    </row>
    <row r="41" spans="1:16" ht="76.5">
      <c r="A41" s="39" t="s">
        <v>309</v>
      </c>
      <c r="B41" s="40" t="s">
        <v>478</v>
      </c>
      <c r="C41" s="40">
        <v>0</v>
      </c>
      <c r="D41" s="40">
        <v>0</v>
      </c>
      <c r="E41" s="40" t="s">
        <v>479</v>
      </c>
      <c r="F41" s="40">
        <v>0</v>
      </c>
      <c r="G41" s="40">
        <v>0</v>
      </c>
      <c r="H41" s="40">
        <v>0</v>
      </c>
      <c r="I41" s="40" t="s">
        <v>372</v>
      </c>
      <c r="J41" s="41">
        <v>0</v>
      </c>
      <c r="K41" s="40">
        <v>0</v>
      </c>
      <c r="L41" s="40" t="s">
        <v>356</v>
      </c>
      <c r="M41" s="40" t="s">
        <v>357</v>
      </c>
      <c r="N41" s="40" t="s">
        <v>358</v>
      </c>
      <c r="O41" s="40" t="s">
        <v>359</v>
      </c>
      <c r="P41" s="40" t="s">
        <v>360</v>
      </c>
    </row>
    <row r="42" spans="1:16" ht="165.75">
      <c r="A42" s="42" t="s">
        <v>310</v>
      </c>
      <c r="B42" s="40" t="s">
        <v>190</v>
      </c>
      <c r="C42" s="40" t="s">
        <v>480</v>
      </c>
      <c r="D42" s="40">
        <v>0</v>
      </c>
      <c r="E42" s="40" t="s">
        <v>481</v>
      </c>
      <c r="F42" s="40" t="s">
        <v>482</v>
      </c>
      <c r="G42" s="40" t="s">
        <v>483</v>
      </c>
      <c r="H42" s="40" t="s">
        <v>484</v>
      </c>
      <c r="I42" s="40" t="s">
        <v>485</v>
      </c>
      <c r="J42" s="41">
        <v>2309000</v>
      </c>
      <c r="K42" s="40">
        <v>0</v>
      </c>
      <c r="L42" s="40" t="s">
        <v>356</v>
      </c>
      <c r="M42" s="40" t="s">
        <v>357</v>
      </c>
      <c r="N42" s="40" t="s">
        <v>358</v>
      </c>
      <c r="O42" s="40" t="s">
        <v>359</v>
      </c>
      <c r="P42" s="40" t="s">
        <v>360</v>
      </c>
    </row>
    <row r="43" spans="1:16" ht="114.75">
      <c r="A43" s="42" t="s">
        <v>311</v>
      </c>
      <c r="B43" s="40" t="s">
        <v>191</v>
      </c>
      <c r="C43" s="40" t="s">
        <v>486</v>
      </c>
      <c r="D43" s="40">
        <v>0</v>
      </c>
      <c r="E43" s="40" t="s">
        <v>487</v>
      </c>
      <c r="F43" s="40" t="s">
        <v>442</v>
      </c>
      <c r="G43" s="40" t="s">
        <v>488</v>
      </c>
      <c r="H43" s="40" t="s">
        <v>484</v>
      </c>
      <c r="I43" s="40" t="s">
        <v>485</v>
      </c>
      <c r="J43" s="41">
        <v>1032000</v>
      </c>
      <c r="K43" s="40">
        <v>0</v>
      </c>
      <c r="L43" s="40" t="s">
        <v>356</v>
      </c>
      <c r="M43" s="40" t="s">
        <v>357</v>
      </c>
      <c r="N43" s="40" t="s">
        <v>358</v>
      </c>
      <c r="O43" s="40" t="s">
        <v>359</v>
      </c>
      <c r="P43" s="40" t="s">
        <v>360</v>
      </c>
    </row>
    <row r="44" spans="1:16" ht="102">
      <c r="A44" s="42" t="s">
        <v>312</v>
      </c>
      <c r="B44" s="40" t="s">
        <v>192</v>
      </c>
      <c r="C44" s="40" t="s">
        <v>486</v>
      </c>
      <c r="D44" s="40">
        <v>0</v>
      </c>
      <c r="E44" s="40" t="s">
        <v>489</v>
      </c>
      <c r="F44" s="40" t="s">
        <v>446</v>
      </c>
      <c r="G44" s="40" t="s">
        <v>490</v>
      </c>
      <c r="H44" s="40" t="s">
        <v>484</v>
      </c>
      <c r="I44" s="40" t="s">
        <v>485</v>
      </c>
      <c r="J44" s="41">
        <v>625000</v>
      </c>
      <c r="K44" s="40">
        <v>0</v>
      </c>
      <c r="L44" s="40" t="s">
        <v>356</v>
      </c>
      <c r="M44" s="40" t="s">
        <v>357</v>
      </c>
      <c r="N44" s="40" t="s">
        <v>358</v>
      </c>
      <c r="O44" s="40" t="s">
        <v>359</v>
      </c>
      <c r="P44" s="40" t="s">
        <v>360</v>
      </c>
    </row>
    <row r="45" spans="1:16" ht="102">
      <c r="A45" s="42" t="s">
        <v>313</v>
      </c>
      <c r="B45" s="40" t="s">
        <v>193</v>
      </c>
      <c r="C45" s="40" t="s">
        <v>486</v>
      </c>
      <c r="D45" s="40">
        <v>0</v>
      </c>
      <c r="E45" s="40" t="s">
        <v>491</v>
      </c>
      <c r="F45" s="40" t="s">
        <v>492</v>
      </c>
      <c r="G45" s="40" t="s">
        <v>493</v>
      </c>
      <c r="H45" s="40" t="s">
        <v>484</v>
      </c>
      <c r="I45" s="40" t="s">
        <v>485</v>
      </c>
      <c r="J45" s="41">
        <v>270000</v>
      </c>
      <c r="K45" s="40">
        <v>0</v>
      </c>
      <c r="L45" s="40" t="s">
        <v>356</v>
      </c>
      <c r="M45" s="40" t="s">
        <v>357</v>
      </c>
      <c r="N45" s="40" t="s">
        <v>358</v>
      </c>
      <c r="O45" s="40" t="s">
        <v>359</v>
      </c>
      <c r="P45" s="40" t="s">
        <v>360</v>
      </c>
    </row>
    <row r="46" spans="1:16" ht="114.75">
      <c r="A46" s="42" t="s">
        <v>314</v>
      </c>
      <c r="B46" s="40" t="s">
        <v>194</v>
      </c>
      <c r="C46" s="40" t="s">
        <v>383</v>
      </c>
      <c r="D46" s="40">
        <v>0</v>
      </c>
      <c r="E46" s="40" t="s">
        <v>494</v>
      </c>
      <c r="F46" s="40" t="s">
        <v>495</v>
      </c>
      <c r="G46" s="40" t="s">
        <v>496</v>
      </c>
      <c r="H46" s="40" t="s">
        <v>484</v>
      </c>
      <c r="I46" s="40" t="s">
        <v>485</v>
      </c>
      <c r="J46" s="41">
        <v>2100000</v>
      </c>
      <c r="K46" s="40">
        <v>0</v>
      </c>
      <c r="L46" s="40" t="s">
        <v>356</v>
      </c>
      <c r="M46" s="40" t="s">
        <v>357</v>
      </c>
      <c r="N46" s="40" t="s">
        <v>358</v>
      </c>
      <c r="O46" s="40" t="s">
        <v>359</v>
      </c>
      <c r="P46" s="40" t="s">
        <v>360</v>
      </c>
    </row>
    <row r="47" spans="1:16" ht="102">
      <c r="A47" s="42" t="s">
        <v>315</v>
      </c>
      <c r="B47" s="40" t="s">
        <v>195</v>
      </c>
      <c r="C47" s="40" t="s">
        <v>383</v>
      </c>
      <c r="D47" s="40">
        <v>0</v>
      </c>
      <c r="E47" s="40" t="s">
        <v>497</v>
      </c>
      <c r="F47" s="40" t="s">
        <v>498</v>
      </c>
      <c r="G47" s="40" t="s">
        <v>499</v>
      </c>
      <c r="H47" s="40" t="s">
        <v>484</v>
      </c>
      <c r="I47" s="40" t="s">
        <v>485</v>
      </c>
      <c r="J47" s="41">
        <v>706000</v>
      </c>
      <c r="K47" s="40">
        <v>0</v>
      </c>
      <c r="L47" s="40" t="s">
        <v>356</v>
      </c>
      <c r="M47" s="40" t="s">
        <v>357</v>
      </c>
      <c r="N47" s="40" t="s">
        <v>358</v>
      </c>
      <c r="O47" s="40" t="s">
        <v>359</v>
      </c>
      <c r="P47" s="40" t="s">
        <v>360</v>
      </c>
    </row>
    <row r="48" spans="1:16" ht="114.75">
      <c r="A48" s="42" t="s">
        <v>316</v>
      </c>
      <c r="B48" s="40" t="s">
        <v>196</v>
      </c>
      <c r="C48" s="40" t="s">
        <v>500</v>
      </c>
      <c r="D48" s="40">
        <v>0</v>
      </c>
      <c r="E48" s="40" t="s">
        <v>501</v>
      </c>
      <c r="F48" s="40" t="s">
        <v>502</v>
      </c>
      <c r="G48" s="40" t="s">
        <v>439</v>
      </c>
      <c r="H48" s="40" t="s">
        <v>484</v>
      </c>
      <c r="I48" s="40" t="s">
        <v>485</v>
      </c>
      <c r="J48" s="41">
        <v>3260000</v>
      </c>
      <c r="K48" s="40">
        <v>0</v>
      </c>
      <c r="L48" s="40" t="s">
        <v>356</v>
      </c>
      <c r="M48" s="40" t="s">
        <v>357</v>
      </c>
      <c r="N48" s="40" t="s">
        <v>358</v>
      </c>
      <c r="O48" s="40" t="s">
        <v>359</v>
      </c>
      <c r="P48" s="40" t="s">
        <v>360</v>
      </c>
    </row>
    <row r="49" spans="1:16" ht="102">
      <c r="A49" s="42" t="s">
        <v>317</v>
      </c>
      <c r="B49" s="40" t="s">
        <v>197</v>
      </c>
      <c r="C49" s="40" t="s">
        <v>503</v>
      </c>
      <c r="D49" s="40">
        <v>0</v>
      </c>
      <c r="E49" s="40" t="s">
        <v>504</v>
      </c>
      <c r="F49" s="40" t="s">
        <v>505</v>
      </c>
      <c r="G49" s="40" t="s">
        <v>506</v>
      </c>
      <c r="H49" s="40" t="s">
        <v>484</v>
      </c>
      <c r="I49" s="40" t="s">
        <v>485</v>
      </c>
      <c r="J49" s="41">
        <v>1140000</v>
      </c>
      <c r="K49" s="40">
        <v>0</v>
      </c>
      <c r="L49" s="40" t="s">
        <v>356</v>
      </c>
      <c r="M49" s="40" t="s">
        <v>357</v>
      </c>
      <c r="N49" s="40" t="s">
        <v>358</v>
      </c>
      <c r="O49" s="40" t="s">
        <v>359</v>
      </c>
      <c r="P49" s="40" t="s">
        <v>360</v>
      </c>
    </row>
    <row r="50" spans="1:16" ht="89.25">
      <c r="A50" s="42" t="s">
        <v>318</v>
      </c>
      <c r="B50" s="40" t="s">
        <v>198</v>
      </c>
      <c r="C50" s="40" t="s">
        <v>507</v>
      </c>
      <c r="D50" s="40">
        <v>0</v>
      </c>
      <c r="E50" s="40" t="s">
        <v>508</v>
      </c>
      <c r="F50" s="40" t="s">
        <v>509</v>
      </c>
      <c r="G50" s="40" t="s">
        <v>510</v>
      </c>
      <c r="H50" s="40" t="s">
        <v>484</v>
      </c>
      <c r="I50" s="40" t="s">
        <v>485</v>
      </c>
      <c r="J50" s="41">
        <v>1700000</v>
      </c>
      <c r="K50" s="40">
        <v>0</v>
      </c>
      <c r="L50" s="40" t="s">
        <v>356</v>
      </c>
      <c r="M50" s="40" t="s">
        <v>357</v>
      </c>
      <c r="N50" s="40" t="s">
        <v>358</v>
      </c>
      <c r="O50" s="40" t="s">
        <v>359</v>
      </c>
      <c r="P50" s="40" t="s">
        <v>360</v>
      </c>
    </row>
    <row r="51" spans="1:16" ht="102">
      <c r="A51" s="42" t="s">
        <v>319</v>
      </c>
      <c r="B51" s="40" t="s">
        <v>199</v>
      </c>
      <c r="C51" s="40" t="s">
        <v>436</v>
      </c>
      <c r="D51" s="40">
        <v>0</v>
      </c>
      <c r="E51" s="40" t="s">
        <v>511</v>
      </c>
      <c r="F51" s="40" t="s">
        <v>512</v>
      </c>
      <c r="G51" s="40" t="s">
        <v>513</v>
      </c>
      <c r="H51" s="40" t="s">
        <v>484</v>
      </c>
      <c r="I51" s="40" t="s">
        <v>485</v>
      </c>
      <c r="J51" s="41">
        <v>600000</v>
      </c>
      <c r="K51" s="40">
        <v>0</v>
      </c>
      <c r="L51" s="40" t="s">
        <v>356</v>
      </c>
      <c r="M51" s="40" t="s">
        <v>357</v>
      </c>
      <c r="N51" s="40" t="s">
        <v>358</v>
      </c>
      <c r="O51" s="40" t="s">
        <v>359</v>
      </c>
      <c r="P51" s="40" t="s">
        <v>360</v>
      </c>
    </row>
    <row r="52" spans="1:16" ht="102">
      <c r="A52" s="42" t="s">
        <v>320</v>
      </c>
      <c r="B52" s="40" t="s">
        <v>200</v>
      </c>
      <c r="C52" s="40" t="s">
        <v>514</v>
      </c>
      <c r="D52" s="40">
        <v>0</v>
      </c>
      <c r="E52" s="40" t="s">
        <v>515</v>
      </c>
      <c r="F52" s="40" t="s">
        <v>516</v>
      </c>
      <c r="G52" s="40" t="s">
        <v>464</v>
      </c>
      <c r="H52" s="40" t="s">
        <v>484</v>
      </c>
      <c r="I52" s="40" t="s">
        <v>485</v>
      </c>
      <c r="J52" s="41">
        <v>1500000</v>
      </c>
      <c r="K52" s="40">
        <v>0</v>
      </c>
      <c r="L52" s="40" t="s">
        <v>356</v>
      </c>
      <c r="M52" s="40" t="s">
        <v>357</v>
      </c>
      <c r="N52" s="40" t="s">
        <v>358</v>
      </c>
      <c r="O52" s="40" t="s">
        <v>359</v>
      </c>
      <c r="P52" s="40" t="s">
        <v>360</v>
      </c>
    </row>
    <row r="53" spans="1:16" ht="102">
      <c r="A53" s="42" t="s">
        <v>321</v>
      </c>
      <c r="B53" s="40" t="s">
        <v>201</v>
      </c>
      <c r="C53" s="40" t="s">
        <v>517</v>
      </c>
      <c r="D53" s="40">
        <v>0</v>
      </c>
      <c r="E53" s="40" t="s">
        <v>518</v>
      </c>
      <c r="F53" s="40" t="s">
        <v>453</v>
      </c>
      <c r="G53" s="40" t="s">
        <v>423</v>
      </c>
      <c r="H53" s="40" t="s">
        <v>484</v>
      </c>
      <c r="I53" s="40" t="s">
        <v>485</v>
      </c>
      <c r="J53" s="41">
        <v>400000</v>
      </c>
      <c r="K53" s="40">
        <v>0</v>
      </c>
      <c r="L53" s="40" t="s">
        <v>356</v>
      </c>
      <c r="M53" s="40" t="s">
        <v>357</v>
      </c>
      <c r="N53" s="40" t="s">
        <v>358</v>
      </c>
      <c r="O53" s="40" t="s">
        <v>359</v>
      </c>
      <c r="P53" s="40" t="s">
        <v>360</v>
      </c>
    </row>
    <row r="54" spans="1:16" ht="114.75">
      <c r="A54" s="42" t="s">
        <v>322</v>
      </c>
      <c r="B54" s="40" t="s">
        <v>202</v>
      </c>
      <c r="C54" s="40" t="s">
        <v>440</v>
      </c>
      <c r="D54" s="40">
        <v>0</v>
      </c>
      <c r="E54" s="40" t="s">
        <v>519</v>
      </c>
      <c r="F54" s="40" t="s">
        <v>520</v>
      </c>
      <c r="G54" s="40" t="s">
        <v>521</v>
      </c>
      <c r="H54" s="40" t="s">
        <v>484</v>
      </c>
      <c r="I54" s="40" t="s">
        <v>485</v>
      </c>
      <c r="J54" s="41">
        <v>1300000</v>
      </c>
      <c r="K54" s="40">
        <v>0</v>
      </c>
      <c r="L54" s="40" t="s">
        <v>356</v>
      </c>
      <c r="M54" s="40" t="s">
        <v>357</v>
      </c>
      <c r="N54" s="40" t="s">
        <v>358</v>
      </c>
      <c r="O54" s="40" t="s">
        <v>359</v>
      </c>
      <c r="P54" s="40" t="s">
        <v>360</v>
      </c>
    </row>
    <row r="55" spans="1:16" ht="114.75">
      <c r="A55" s="42" t="s">
        <v>323</v>
      </c>
      <c r="B55" s="40" t="s">
        <v>203</v>
      </c>
      <c r="C55" s="40" t="s">
        <v>444</v>
      </c>
      <c r="D55" s="40">
        <v>0</v>
      </c>
      <c r="E55" s="40" t="s">
        <v>522</v>
      </c>
      <c r="F55" s="40" t="s">
        <v>505</v>
      </c>
      <c r="G55" s="40" t="s">
        <v>435</v>
      </c>
      <c r="H55" s="40" t="s">
        <v>484</v>
      </c>
      <c r="I55" s="40" t="s">
        <v>485</v>
      </c>
      <c r="J55" s="41">
        <v>1000000</v>
      </c>
      <c r="K55" s="40">
        <v>0</v>
      </c>
      <c r="L55" s="40" t="s">
        <v>356</v>
      </c>
      <c r="M55" s="40" t="s">
        <v>357</v>
      </c>
      <c r="N55" s="40" t="s">
        <v>358</v>
      </c>
      <c r="O55" s="40" t="s">
        <v>359</v>
      </c>
      <c r="P55" s="40" t="s">
        <v>360</v>
      </c>
    </row>
    <row r="56" spans="1:16" ht="102">
      <c r="A56" s="42" t="s">
        <v>324</v>
      </c>
      <c r="B56" s="40" t="s">
        <v>204</v>
      </c>
      <c r="C56" s="40" t="s">
        <v>448</v>
      </c>
      <c r="D56" s="40">
        <v>0</v>
      </c>
      <c r="E56" s="40" t="s">
        <v>523</v>
      </c>
      <c r="F56" s="40" t="s">
        <v>524</v>
      </c>
      <c r="G56" s="40" t="s">
        <v>525</v>
      </c>
      <c r="H56" s="40" t="s">
        <v>484</v>
      </c>
      <c r="I56" s="40" t="s">
        <v>485</v>
      </c>
      <c r="J56" s="41">
        <v>326000</v>
      </c>
      <c r="K56" s="40">
        <v>0</v>
      </c>
      <c r="L56" s="40" t="s">
        <v>356</v>
      </c>
      <c r="M56" s="40" t="s">
        <v>357</v>
      </c>
      <c r="N56" s="40" t="s">
        <v>358</v>
      </c>
      <c r="O56" s="40" t="s">
        <v>359</v>
      </c>
      <c r="P56" s="40" t="s">
        <v>360</v>
      </c>
    </row>
    <row r="57" spans="1:16" ht="102">
      <c r="A57" s="42" t="s">
        <v>325</v>
      </c>
      <c r="B57" s="40" t="s">
        <v>205</v>
      </c>
      <c r="C57" s="40" t="s">
        <v>451</v>
      </c>
      <c r="D57" s="40">
        <v>0</v>
      </c>
      <c r="E57" s="40" t="s">
        <v>526</v>
      </c>
      <c r="F57" s="40" t="s">
        <v>412</v>
      </c>
      <c r="G57" s="40" t="s">
        <v>443</v>
      </c>
      <c r="H57" s="40" t="s">
        <v>484</v>
      </c>
      <c r="I57" s="40" t="s">
        <v>485</v>
      </c>
      <c r="J57" s="41">
        <v>250000</v>
      </c>
      <c r="K57" s="40">
        <v>0</v>
      </c>
      <c r="L57" s="40" t="s">
        <v>356</v>
      </c>
      <c r="M57" s="40" t="s">
        <v>357</v>
      </c>
      <c r="N57" s="40" t="s">
        <v>358</v>
      </c>
      <c r="O57" s="40" t="s">
        <v>359</v>
      </c>
      <c r="P57" s="40" t="s">
        <v>360</v>
      </c>
    </row>
    <row r="58" spans="1:16" ht="114.75">
      <c r="A58" s="42" t="s">
        <v>326</v>
      </c>
      <c r="B58" s="40" t="s">
        <v>206</v>
      </c>
      <c r="C58" s="40" t="s">
        <v>527</v>
      </c>
      <c r="D58" s="40">
        <v>0</v>
      </c>
      <c r="E58" s="40" t="s">
        <v>528</v>
      </c>
      <c r="F58" s="40" t="s">
        <v>529</v>
      </c>
      <c r="G58" s="40" t="s">
        <v>530</v>
      </c>
      <c r="H58" s="40" t="s">
        <v>484</v>
      </c>
      <c r="I58" s="40" t="s">
        <v>485</v>
      </c>
      <c r="J58" s="41">
        <v>2400000</v>
      </c>
      <c r="K58" s="40">
        <v>0</v>
      </c>
      <c r="L58" s="40" t="s">
        <v>356</v>
      </c>
      <c r="M58" s="40" t="s">
        <v>357</v>
      </c>
      <c r="N58" s="40" t="s">
        <v>358</v>
      </c>
      <c r="O58" s="40" t="s">
        <v>359</v>
      </c>
      <c r="P58" s="40" t="s">
        <v>360</v>
      </c>
    </row>
    <row r="59" spans="1:16" ht="114.75">
      <c r="A59" s="42" t="s">
        <v>327</v>
      </c>
      <c r="B59" s="40" t="s">
        <v>207</v>
      </c>
      <c r="C59" s="40" t="s">
        <v>531</v>
      </c>
      <c r="D59" s="40">
        <v>0</v>
      </c>
      <c r="E59" s="40" t="s">
        <v>532</v>
      </c>
      <c r="F59" s="40" t="s">
        <v>533</v>
      </c>
      <c r="G59" s="40" t="s">
        <v>534</v>
      </c>
      <c r="H59" s="40" t="s">
        <v>484</v>
      </c>
      <c r="I59" s="40" t="s">
        <v>485</v>
      </c>
      <c r="J59" s="41">
        <v>550000</v>
      </c>
      <c r="K59" s="40">
        <v>0</v>
      </c>
      <c r="L59" s="40" t="s">
        <v>356</v>
      </c>
      <c r="M59" s="40" t="s">
        <v>357</v>
      </c>
      <c r="N59" s="40" t="s">
        <v>358</v>
      </c>
      <c r="O59" s="40" t="s">
        <v>359</v>
      </c>
      <c r="P59" s="40" t="s">
        <v>360</v>
      </c>
    </row>
    <row r="60" spans="1:16" ht="102">
      <c r="A60" s="42" t="s">
        <v>328</v>
      </c>
      <c r="B60" s="40" t="s">
        <v>208</v>
      </c>
      <c r="C60" s="40" t="s">
        <v>535</v>
      </c>
      <c r="D60" s="40">
        <v>0</v>
      </c>
      <c r="E60" s="40" t="s">
        <v>536</v>
      </c>
      <c r="F60" s="40" t="s">
        <v>412</v>
      </c>
      <c r="G60" s="40" t="s">
        <v>443</v>
      </c>
      <c r="H60" s="40" t="s">
        <v>484</v>
      </c>
      <c r="I60" s="40" t="s">
        <v>485</v>
      </c>
      <c r="J60" s="41">
        <v>240000</v>
      </c>
      <c r="K60" s="40">
        <v>0</v>
      </c>
      <c r="L60" s="40" t="s">
        <v>356</v>
      </c>
      <c r="M60" s="40" t="s">
        <v>357</v>
      </c>
      <c r="N60" s="40" t="s">
        <v>358</v>
      </c>
      <c r="O60" s="40" t="s">
        <v>359</v>
      </c>
      <c r="P60" s="40" t="s">
        <v>360</v>
      </c>
    </row>
    <row r="61" spans="1:16" ht="102">
      <c r="A61" s="42" t="s">
        <v>329</v>
      </c>
      <c r="B61" s="40" t="s">
        <v>209</v>
      </c>
      <c r="C61" s="40" t="s">
        <v>455</v>
      </c>
      <c r="D61" s="40">
        <v>0</v>
      </c>
      <c r="E61" s="40" t="s">
        <v>537</v>
      </c>
      <c r="F61" s="40" t="s">
        <v>538</v>
      </c>
      <c r="G61" s="40" t="s">
        <v>490</v>
      </c>
      <c r="H61" s="40" t="s">
        <v>484</v>
      </c>
      <c r="I61" s="40" t="s">
        <v>485</v>
      </c>
      <c r="J61" s="41">
        <v>650000</v>
      </c>
      <c r="K61" s="40">
        <v>0</v>
      </c>
      <c r="L61" s="40" t="s">
        <v>356</v>
      </c>
      <c r="M61" s="40" t="s">
        <v>357</v>
      </c>
      <c r="N61" s="40" t="s">
        <v>358</v>
      </c>
      <c r="O61" s="40" t="s">
        <v>359</v>
      </c>
      <c r="P61" s="40" t="s">
        <v>360</v>
      </c>
    </row>
    <row r="62" spans="1:16" ht="102">
      <c r="A62" s="42" t="s">
        <v>330</v>
      </c>
      <c r="B62" s="40" t="s">
        <v>210</v>
      </c>
      <c r="C62" s="40" t="s">
        <v>539</v>
      </c>
      <c r="D62" s="40">
        <v>0</v>
      </c>
      <c r="E62" s="40" t="s">
        <v>540</v>
      </c>
      <c r="F62" s="40" t="s">
        <v>457</v>
      </c>
      <c r="G62" s="40" t="s">
        <v>431</v>
      </c>
      <c r="H62" s="40" t="s">
        <v>484</v>
      </c>
      <c r="I62" s="40" t="s">
        <v>485</v>
      </c>
      <c r="J62" s="41">
        <v>210000</v>
      </c>
      <c r="K62" s="40">
        <v>0</v>
      </c>
      <c r="L62" s="40" t="s">
        <v>356</v>
      </c>
      <c r="M62" s="40" t="s">
        <v>357</v>
      </c>
      <c r="N62" s="40" t="s">
        <v>358</v>
      </c>
      <c r="O62" s="40" t="s">
        <v>359</v>
      </c>
      <c r="P62" s="40" t="s">
        <v>360</v>
      </c>
    </row>
    <row r="63" spans="1:16" ht="114.75">
      <c r="A63" s="42" t="s">
        <v>331</v>
      </c>
      <c r="B63" s="40" t="s">
        <v>211</v>
      </c>
      <c r="C63" s="40" t="s">
        <v>541</v>
      </c>
      <c r="D63" s="40">
        <v>0</v>
      </c>
      <c r="E63" s="40" t="s">
        <v>542</v>
      </c>
      <c r="F63" s="40" t="s">
        <v>430</v>
      </c>
      <c r="G63" s="40" t="s">
        <v>543</v>
      </c>
      <c r="H63" s="40" t="s">
        <v>484</v>
      </c>
      <c r="I63" s="40" t="s">
        <v>485</v>
      </c>
      <c r="J63" s="41">
        <v>760000</v>
      </c>
      <c r="K63" s="40">
        <v>0</v>
      </c>
      <c r="L63" s="40" t="s">
        <v>356</v>
      </c>
      <c r="M63" s="40" t="s">
        <v>357</v>
      </c>
      <c r="N63" s="40" t="s">
        <v>358</v>
      </c>
      <c r="O63" s="40" t="s">
        <v>359</v>
      </c>
      <c r="P63" s="40" t="s">
        <v>360</v>
      </c>
    </row>
    <row r="64" spans="1:16" ht="114.75">
      <c r="A64" s="42" t="s">
        <v>332</v>
      </c>
      <c r="B64" s="40" t="s">
        <v>212</v>
      </c>
      <c r="C64" s="40" t="s">
        <v>541</v>
      </c>
      <c r="D64" s="40">
        <v>0</v>
      </c>
      <c r="E64" s="40" t="s">
        <v>544</v>
      </c>
      <c r="F64" s="40" t="s">
        <v>545</v>
      </c>
      <c r="G64" s="40" t="s">
        <v>546</v>
      </c>
      <c r="H64" s="40" t="s">
        <v>484</v>
      </c>
      <c r="I64" s="40" t="s">
        <v>485</v>
      </c>
      <c r="J64" s="41">
        <v>815000</v>
      </c>
      <c r="K64" s="40">
        <v>0</v>
      </c>
      <c r="L64" s="40" t="s">
        <v>356</v>
      </c>
      <c r="M64" s="40" t="s">
        <v>357</v>
      </c>
      <c r="N64" s="40" t="s">
        <v>358</v>
      </c>
      <c r="O64" s="40" t="s">
        <v>359</v>
      </c>
      <c r="P64" s="40" t="s">
        <v>360</v>
      </c>
    </row>
    <row r="65" spans="1:16" ht="102">
      <c r="A65" s="42" t="s">
        <v>333</v>
      </c>
      <c r="B65" s="40" t="s">
        <v>213</v>
      </c>
      <c r="C65" s="40" t="s">
        <v>547</v>
      </c>
      <c r="D65" s="40">
        <v>0</v>
      </c>
      <c r="E65" s="40" t="s">
        <v>548</v>
      </c>
      <c r="F65" s="40" t="s">
        <v>549</v>
      </c>
      <c r="G65" s="40" t="s">
        <v>435</v>
      </c>
      <c r="H65" s="40" t="s">
        <v>484</v>
      </c>
      <c r="I65" s="40" t="s">
        <v>485</v>
      </c>
      <c r="J65" s="41">
        <v>1100000</v>
      </c>
      <c r="K65" s="40">
        <v>0</v>
      </c>
      <c r="L65" s="40" t="s">
        <v>356</v>
      </c>
      <c r="M65" s="40" t="s">
        <v>357</v>
      </c>
      <c r="N65" s="40" t="s">
        <v>358</v>
      </c>
      <c r="O65" s="40" t="s">
        <v>359</v>
      </c>
      <c r="P65" s="40" t="s">
        <v>360</v>
      </c>
    </row>
    <row r="66" spans="1:16" ht="114.75">
      <c r="A66" s="42" t="s">
        <v>334</v>
      </c>
      <c r="B66" s="40" t="s">
        <v>214</v>
      </c>
      <c r="C66" s="40" t="s">
        <v>550</v>
      </c>
      <c r="D66" s="40">
        <v>0</v>
      </c>
      <c r="E66" s="40" t="s">
        <v>551</v>
      </c>
      <c r="F66" s="40" t="s">
        <v>430</v>
      </c>
      <c r="G66" s="40" t="s">
        <v>543</v>
      </c>
      <c r="H66" s="40" t="s">
        <v>484</v>
      </c>
      <c r="I66" s="40" t="s">
        <v>485</v>
      </c>
      <c r="J66" s="41">
        <v>1100000</v>
      </c>
      <c r="K66" s="40">
        <v>0</v>
      </c>
      <c r="L66" s="40" t="s">
        <v>356</v>
      </c>
      <c r="M66" s="40" t="s">
        <v>357</v>
      </c>
      <c r="N66" s="40" t="s">
        <v>358</v>
      </c>
      <c r="O66" s="40" t="s">
        <v>359</v>
      </c>
      <c r="P66" s="40" t="s">
        <v>360</v>
      </c>
    </row>
    <row r="67" spans="1:16" ht="114.75">
      <c r="A67" s="42" t="s">
        <v>335</v>
      </c>
      <c r="B67" s="40" t="s">
        <v>215</v>
      </c>
      <c r="C67" s="40" t="s">
        <v>552</v>
      </c>
      <c r="D67" s="40">
        <v>0</v>
      </c>
      <c r="E67" s="40" t="s">
        <v>553</v>
      </c>
      <c r="F67" s="40" t="s">
        <v>512</v>
      </c>
      <c r="G67" s="40" t="s">
        <v>513</v>
      </c>
      <c r="H67" s="40" t="s">
        <v>484</v>
      </c>
      <c r="I67" s="40" t="s">
        <v>485</v>
      </c>
      <c r="J67" s="41">
        <v>600000</v>
      </c>
      <c r="K67" s="40">
        <v>0</v>
      </c>
      <c r="L67" s="40" t="s">
        <v>356</v>
      </c>
      <c r="M67" s="40" t="s">
        <v>357</v>
      </c>
      <c r="N67" s="40" t="s">
        <v>358</v>
      </c>
      <c r="O67" s="40" t="s">
        <v>359</v>
      </c>
      <c r="P67" s="40" t="s">
        <v>360</v>
      </c>
    </row>
    <row r="68" spans="1:16" ht="114.75">
      <c r="A68" s="42" t="s">
        <v>336</v>
      </c>
      <c r="B68" s="40" t="s">
        <v>216</v>
      </c>
      <c r="C68" s="40" t="s">
        <v>554</v>
      </c>
      <c r="D68" s="40">
        <v>0</v>
      </c>
      <c r="E68" s="40" t="s">
        <v>555</v>
      </c>
      <c r="F68" s="40" t="s">
        <v>495</v>
      </c>
      <c r="G68" s="40" t="s">
        <v>496</v>
      </c>
      <c r="H68" s="40" t="s">
        <v>484</v>
      </c>
      <c r="I68" s="40" t="s">
        <v>485</v>
      </c>
      <c r="J68" s="41">
        <v>2200000</v>
      </c>
      <c r="K68" s="40">
        <v>0</v>
      </c>
      <c r="L68" s="40" t="s">
        <v>356</v>
      </c>
      <c r="M68" s="40" t="s">
        <v>357</v>
      </c>
      <c r="N68" s="40" t="s">
        <v>358</v>
      </c>
      <c r="O68" s="40" t="s">
        <v>359</v>
      </c>
      <c r="P68" s="40" t="s">
        <v>360</v>
      </c>
    </row>
    <row r="69" spans="1:16" ht="114.75">
      <c r="A69" s="42" t="s">
        <v>337</v>
      </c>
      <c r="B69" s="40" t="s">
        <v>217</v>
      </c>
      <c r="C69" s="40" t="s">
        <v>556</v>
      </c>
      <c r="D69" s="40">
        <v>0</v>
      </c>
      <c r="E69" s="40" t="s">
        <v>557</v>
      </c>
      <c r="F69" s="40" t="s">
        <v>495</v>
      </c>
      <c r="G69" s="40" t="s">
        <v>496</v>
      </c>
      <c r="H69" s="40" t="s">
        <v>484</v>
      </c>
      <c r="I69" s="40" t="s">
        <v>485</v>
      </c>
      <c r="J69" s="41">
        <v>2200000</v>
      </c>
      <c r="K69" s="40">
        <v>0</v>
      </c>
      <c r="L69" s="40" t="s">
        <v>356</v>
      </c>
      <c r="M69" s="40" t="s">
        <v>357</v>
      </c>
      <c r="N69" s="40" t="s">
        <v>358</v>
      </c>
      <c r="O69" s="40" t="s">
        <v>359</v>
      </c>
      <c r="P69" s="40" t="s">
        <v>360</v>
      </c>
    </row>
    <row r="70" spans="1:16" ht="102">
      <c r="A70" s="42" t="s">
        <v>338</v>
      </c>
      <c r="B70" s="40" t="s">
        <v>218</v>
      </c>
      <c r="C70" s="40" t="s">
        <v>558</v>
      </c>
      <c r="D70" s="40">
        <v>0</v>
      </c>
      <c r="E70" s="40" t="s">
        <v>559</v>
      </c>
      <c r="F70" s="40" t="s">
        <v>538</v>
      </c>
      <c r="G70" s="40" t="s">
        <v>560</v>
      </c>
      <c r="H70" s="40" t="s">
        <v>484</v>
      </c>
      <c r="I70" s="40" t="s">
        <v>485</v>
      </c>
      <c r="J70" s="41">
        <v>652000</v>
      </c>
      <c r="K70" s="40">
        <v>0</v>
      </c>
      <c r="L70" s="40" t="s">
        <v>356</v>
      </c>
      <c r="M70" s="40" t="s">
        <v>357</v>
      </c>
      <c r="N70" s="40" t="s">
        <v>358</v>
      </c>
      <c r="O70" s="40" t="s">
        <v>359</v>
      </c>
      <c r="P70" s="40" t="s">
        <v>360</v>
      </c>
    </row>
    <row r="71" spans="1:16" ht="102">
      <c r="A71" s="42" t="s">
        <v>339</v>
      </c>
      <c r="B71" s="40" t="s">
        <v>219</v>
      </c>
      <c r="C71" s="40">
        <v>0</v>
      </c>
      <c r="D71" s="40">
        <v>0</v>
      </c>
      <c r="E71" s="40" t="s">
        <v>561</v>
      </c>
      <c r="F71" s="40" t="s">
        <v>562</v>
      </c>
      <c r="G71" s="40" t="s">
        <v>560</v>
      </c>
      <c r="H71" s="40" t="s">
        <v>484</v>
      </c>
      <c r="I71" s="40" t="s">
        <v>485</v>
      </c>
      <c r="J71" s="41">
        <v>217000</v>
      </c>
      <c r="K71" s="40">
        <v>0</v>
      </c>
      <c r="L71" s="40" t="s">
        <v>356</v>
      </c>
      <c r="M71" s="40" t="s">
        <v>357</v>
      </c>
      <c r="N71" s="40" t="s">
        <v>358</v>
      </c>
      <c r="O71" s="40" t="s">
        <v>359</v>
      </c>
      <c r="P71" s="40" t="s">
        <v>360</v>
      </c>
    </row>
    <row r="72" spans="1:16">
      <c r="A72" s="34"/>
    </row>
    <row r="73" spans="1:16">
      <c r="A73" s="34"/>
    </row>
    <row r="74" spans="1:16">
      <c r="A74" s="34"/>
    </row>
    <row r="75" spans="1:16">
      <c r="A75" s="34"/>
    </row>
    <row r="76" spans="1:16">
      <c r="A76" s="34"/>
    </row>
    <row r="77" spans="1:16">
      <c r="A77" s="34"/>
    </row>
    <row r="78" spans="1:16">
      <c r="A78" s="34"/>
    </row>
    <row r="79" spans="1:16">
      <c r="A79" s="34"/>
    </row>
    <row r="80" spans="1:16">
      <c r="A80" s="34"/>
    </row>
    <row r="81" spans="1:1">
      <c r="A81" s="34"/>
    </row>
    <row r="82" spans="1:1">
      <c r="A82" s="34"/>
    </row>
    <row r="83" spans="1:1">
      <c r="A83" s="34"/>
    </row>
    <row r="84" spans="1:1">
      <c r="A84" s="34"/>
    </row>
    <row r="85" spans="1:1">
      <c r="A85" s="34"/>
    </row>
    <row r="86" spans="1:1">
      <c r="A86" s="34"/>
    </row>
    <row r="87" spans="1:1">
      <c r="A87" s="34"/>
    </row>
    <row r="88" spans="1:1">
      <c r="A88" s="34"/>
    </row>
    <row r="89" spans="1:1">
      <c r="A89" s="34"/>
    </row>
    <row r="90" spans="1:1">
      <c r="A90" s="34"/>
    </row>
    <row r="91" spans="1:1">
      <c r="A91" s="34"/>
    </row>
    <row r="92" spans="1:1">
      <c r="A92" s="34"/>
    </row>
    <row r="93" spans="1:1">
      <c r="A93" s="34"/>
    </row>
    <row r="94" spans="1:1">
      <c r="A94" s="34"/>
    </row>
    <row r="95" spans="1:1">
      <c r="A95" s="34"/>
    </row>
    <row r="96" spans="1:1">
      <c r="A96" s="34"/>
    </row>
    <row r="97" spans="1:1">
      <c r="A97" s="34"/>
    </row>
    <row r="98" spans="1:1">
      <c r="A98" s="34"/>
    </row>
    <row r="99" spans="1:1">
      <c r="A99" s="34"/>
    </row>
    <row r="100" spans="1:1">
      <c r="A100" s="34"/>
    </row>
    <row r="101" spans="1:1">
      <c r="A101" s="34"/>
    </row>
    <row r="102" spans="1:1">
      <c r="A102" s="34"/>
    </row>
    <row r="103" spans="1:1">
      <c r="A103" s="34"/>
    </row>
    <row r="104" spans="1:1">
      <c r="A104" s="34"/>
    </row>
    <row r="105" spans="1:1">
      <c r="A105" s="34"/>
    </row>
    <row r="106" spans="1:1">
      <c r="A106" s="34"/>
    </row>
    <row r="107" spans="1:1">
      <c r="A107" s="34"/>
    </row>
    <row r="108" spans="1:1">
      <c r="A108" s="34"/>
    </row>
    <row r="109" spans="1:1">
      <c r="A109" s="34"/>
    </row>
    <row r="110" spans="1:1">
      <c r="A110" s="34"/>
    </row>
    <row r="111" spans="1:1">
      <c r="A111" s="34"/>
    </row>
    <row r="112" spans="1:1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  <row r="124" spans="1:1">
      <c r="A124" s="34"/>
    </row>
    <row r="125" spans="1:1">
      <c r="A125" s="34"/>
    </row>
    <row r="126" spans="1:1">
      <c r="A126" s="34"/>
    </row>
    <row r="127" spans="1:1">
      <c r="A127" s="34"/>
    </row>
    <row r="128" spans="1:1">
      <c r="A128" s="34"/>
    </row>
    <row r="129" spans="1:1">
      <c r="A129" s="34"/>
    </row>
    <row r="130" spans="1:1">
      <c r="A130" s="34"/>
    </row>
    <row r="131" spans="1:1">
      <c r="A131" s="34"/>
    </row>
    <row r="132" spans="1:1">
      <c r="A132" s="34"/>
    </row>
    <row r="133" spans="1:1">
      <c r="A133" s="34"/>
    </row>
    <row r="134" spans="1:1">
      <c r="A134" s="34"/>
    </row>
    <row r="135" spans="1:1">
      <c r="A135" s="34"/>
    </row>
    <row r="136" spans="1:1">
      <c r="A136" s="34"/>
    </row>
  </sheetData>
  <autoFilter ref="A3:Q72">
    <filterColumn colId="11" showButton="0"/>
    <filterColumn colId="12" showButton="0"/>
    <filterColumn colId="13" showButton="0"/>
    <filterColumn colId="14" showButton="0"/>
  </autoFilter>
  <mergeCells count="1">
    <mergeCell ref="L3:P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7" workbookViewId="0">
      <selection activeCell="A22" sqref="A22"/>
    </sheetView>
  </sheetViews>
  <sheetFormatPr defaultRowHeight="15"/>
  <cols>
    <col min="1" max="1" width="53" customWidth="1"/>
    <col min="2" max="2" width="30" customWidth="1"/>
    <col min="3" max="3" width="41.140625" customWidth="1"/>
    <col min="4" max="4" width="32" customWidth="1"/>
    <col min="5" max="5" width="35.5703125" customWidth="1"/>
    <col min="6" max="6" width="37" customWidth="1"/>
  </cols>
  <sheetData>
    <row r="1" spans="1:6">
      <c r="A1" s="2" t="s">
        <v>3</v>
      </c>
      <c r="B1" t="s">
        <v>2</v>
      </c>
      <c r="C1" s="2" t="s">
        <v>0</v>
      </c>
      <c r="D1" s="2" t="s">
        <v>1</v>
      </c>
      <c r="E1" s="2" t="s">
        <v>50</v>
      </c>
    </row>
    <row r="2" spans="1:6">
      <c r="A2" t="s">
        <v>19</v>
      </c>
    </row>
    <row r="3" spans="1:6">
      <c r="A3" t="s">
        <v>20</v>
      </c>
      <c r="C3" t="s">
        <v>39</v>
      </c>
      <c r="E3" t="s">
        <v>51</v>
      </c>
    </row>
    <row r="4" spans="1:6">
      <c r="A4" t="s">
        <v>21</v>
      </c>
      <c r="C4" t="s">
        <v>40</v>
      </c>
      <c r="E4" t="s">
        <v>52</v>
      </c>
    </row>
    <row r="5" spans="1:6">
      <c r="A5" t="s">
        <v>35</v>
      </c>
      <c r="C5" t="s">
        <v>41</v>
      </c>
      <c r="E5" t="s">
        <v>53</v>
      </c>
    </row>
    <row r="6" spans="1:6">
      <c r="A6" t="s">
        <v>36</v>
      </c>
      <c r="C6" s="1" t="s">
        <v>42</v>
      </c>
    </row>
    <row r="7" spans="1:6" ht="30">
      <c r="A7" t="s">
        <v>37</v>
      </c>
      <c r="C7" s="1" t="s">
        <v>43</v>
      </c>
    </row>
    <row r="8" spans="1:6">
      <c r="A8" t="s">
        <v>38</v>
      </c>
      <c r="C8" t="s">
        <v>44</v>
      </c>
    </row>
    <row r="9" spans="1:6">
      <c r="A9" t="s">
        <v>57</v>
      </c>
      <c r="C9" t="s">
        <v>49</v>
      </c>
      <c r="E9" s="2" t="s">
        <v>88</v>
      </c>
      <c r="F9" s="2" t="s">
        <v>86</v>
      </c>
    </row>
    <row r="10" spans="1:6">
      <c r="C10" t="s">
        <v>45</v>
      </c>
      <c r="E10" t="s">
        <v>89</v>
      </c>
      <c r="F10" t="s">
        <v>99</v>
      </c>
    </row>
    <row r="11" spans="1:6">
      <c r="C11" t="s">
        <v>47</v>
      </c>
      <c r="E11" t="s">
        <v>90</v>
      </c>
      <c r="F11" t="s">
        <v>100</v>
      </c>
    </row>
    <row r="12" spans="1:6">
      <c r="A12" s="2" t="s">
        <v>19</v>
      </c>
      <c r="C12" t="s">
        <v>48</v>
      </c>
      <c r="E12" t="s">
        <v>91</v>
      </c>
      <c r="F12" t="s">
        <v>101</v>
      </c>
    </row>
    <row r="13" spans="1:6">
      <c r="A13" t="s">
        <v>4</v>
      </c>
      <c r="C13" t="s">
        <v>56</v>
      </c>
      <c r="E13" t="s">
        <v>92</v>
      </c>
      <c r="F13" t="s">
        <v>102</v>
      </c>
    </row>
    <row r="14" spans="1:6">
      <c r="A14" t="s">
        <v>5</v>
      </c>
      <c r="C14" t="s">
        <v>46</v>
      </c>
      <c r="E14" t="s">
        <v>93</v>
      </c>
      <c r="F14" t="s">
        <v>103</v>
      </c>
    </row>
    <row r="15" spans="1:6">
      <c r="A15" t="s">
        <v>6</v>
      </c>
      <c r="E15" t="s">
        <v>94</v>
      </c>
      <c r="F15" t="s">
        <v>104</v>
      </c>
    </row>
    <row r="16" spans="1:6">
      <c r="A16" t="s">
        <v>7</v>
      </c>
      <c r="E16" t="s">
        <v>95</v>
      </c>
      <c r="F16" t="s">
        <v>106</v>
      </c>
    </row>
    <row r="17" spans="1:6">
      <c r="A17" t="s">
        <v>8</v>
      </c>
      <c r="C17" s="2" t="s">
        <v>54</v>
      </c>
      <c r="E17" t="s">
        <v>96</v>
      </c>
      <c r="F17" t="s">
        <v>72</v>
      </c>
    </row>
    <row r="18" spans="1:6">
      <c r="A18" t="s">
        <v>9</v>
      </c>
      <c r="C18" t="s">
        <v>82</v>
      </c>
      <c r="E18" t="s">
        <v>97</v>
      </c>
    </row>
    <row r="19" spans="1:6">
      <c r="A19" t="s">
        <v>10</v>
      </c>
      <c r="C19" t="s">
        <v>55</v>
      </c>
      <c r="E19" t="s">
        <v>98</v>
      </c>
    </row>
    <row r="20" spans="1:6">
      <c r="A20" t="s">
        <v>11</v>
      </c>
      <c r="C20" t="s">
        <v>68</v>
      </c>
      <c r="E20" t="s">
        <v>72</v>
      </c>
    </row>
    <row r="21" spans="1:6">
      <c r="A21" s="2" t="s">
        <v>20</v>
      </c>
      <c r="C21" t="s">
        <v>58</v>
      </c>
    </row>
    <row r="22" spans="1:6">
      <c r="A22" t="s">
        <v>4</v>
      </c>
      <c r="C22" t="s">
        <v>59</v>
      </c>
    </row>
    <row r="23" spans="1:6">
      <c r="A23" t="s">
        <v>5</v>
      </c>
      <c r="C23" t="s">
        <v>60</v>
      </c>
      <c r="E23" s="2" t="s">
        <v>87</v>
      </c>
    </row>
    <row r="24" spans="1:6">
      <c r="A24" t="s">
        <v>6</v>
      </c>
      <c r="C24" t="s">
        <v>61</v>
      </c>
      <c r="E24" t="s">
        <v>107</v>
      </c>
    </row>
    <row r="25" spans="1:6">
      <c r="A25" t="s">
        <v>7</v>
      </c>
      <c r="C25" t="s">
        <v>62</v>
      </c>
      <c r="E25" t="s">
        <v>108</v>
      </c>
    </row>
    <row r="26" spans="1:6">
      <c r="A26" t="s">
        <v>8</v>
      </c>
      <c r="C26" t="s">
        <v>63</v>
      </c>
      <c r="E26" t="s">
        <v>109</v>
      </c>
    </row>
    <row r="27" spans="1:6">
      <c r="A27" t="s">
        <v>9</v>
      </c>
      <c r="C27" t="s">
        <v>64</v>
      </c>
      <c r="E27" t="s">
        <v>110</v>
      </c>
    </row>
    <row r="28" spans="1:6">
      <c r="A28" t="s">
        <v>10</v>
      </c>
      <c r="C28" t="s">
        <v>65</v>
      </c>
      <c r="E28" t="s">
        <v>111</v>
      </c>
    </row>
    <row r="29" spans="1:6">
      <c r="A29" t="s">
        <v>11</v>
      </c>
      <c r="C29" t="s">
        <v>66</v>
      </c>
      <c r="E29" t="s">
        <v>112</v>
      </c>
    </row>
    <row r="30" spans="1:6">
      <c r="A30" t="s">
        <v>12</v>
      </c>
      <c r="C30" t="s">
        <v>67</v>
      </c>
      <c r="E30" t="s">
        <v>113</v>
      </c>
    </row>
    <row r="31" spans="1:6">
      <c r="A31" s="2" t="s">
        <v>21</v>
      </c>
      <c r="C31" s="1" t="s">
        <v>71</v>
      </c>
      <c r="E31" t="s">
        <v>114</v>
      </c>
    </row>
    <row r="32" spans="1:6">
      <c r="A32" t="s">
        <v>13</v>
      </c>
      <c r="C32" t="s">
        <v>69</v>
      </c>
      <c r="E32" t="s">
        <v>115</v>
      </c>
    </row>
    <row r="33" spans="1:5">
      <c r="A33" t="s">
        <v>5</v>
      </c>
      <c r="C33" t="s">
        <v>70</v>
      </c>
      <c r="E33" t="s">
        <v>116</v>
      </c>
    </row>
    <row r="34" spans="1:5">
      <c r="A34" t="s">
        <v>6</v>
      </c>
      <c r="C34" t="s">
        <v>72</v>
      </c>
      <c r="E34" t="s">
        <v>117</v>
      </c>
    </row>
    <row r="35" spans="1:5">
      <c r="A35" t="s">
        <v>7</v>
      </c>
      <c r="E35" t="s">
        <v>118</v>
      </c>
    </row>
    <row r="36" spans="1:5">
      <c r="A36" t="s">
        <v>8</v>
      </c>
      <c r="E36" t="s">
        <v>119</v>
      </c>
    </row>
    <row r="37" spans="1:5">
      <c r="A37" t="s">
        <v>14</v>
      </c>
    </row>
    <row r="38" spans="1:5">
      <c r="A38" t="s">
        <v>15</v>
      </c>
    </row>
    <row r="39" spans="1:5">
      <c r="A39" s="2" t="s">
        <v>35</v>
      </c>
    </row>
    <row r="40" spans="1:5">
      <c r="A40" t="s">
        <v>16</v>
      </c>
    </row>
    <row r="41" spans="1:5">
      <c r="A41" t="s">
        <v>5</v>
      </c>
    </row>
    <row r="42" spans="1:5">
      <c r="A42" t="s">
        <v>17</v>
      </c>
    </row>
    <row r="43" spans="1:5">
      <c r="A43" t="s">
        <v>18</v>
      </c>
    </row>
    <row r="44" spans="1:5">
      <c r="A44" s="2" t="s">
        <v>36</v>
      </c>
    </row>
    <row r="45" spans="1:5">
      <c r="A45" t="s">
        <v>22</v>
      </c>
    </row>
    <row r="46" spans="1:5">
      <c r="A46" t="s">
        <v>23</v>
      </c>
    </row>
    <row r="47" spans="1:5">
      <c r="A47" t="s">
        <v>24</v>
      </c>
    </row>
    <row r="48" spans="1:5">
      <c r="A48" t="s">
        <v>25</v>
      </c>
    </row>
    <row r="49" spans="1:1">
      <c r="A49" s="2" t="s">
        <v>37</v>
      </c>
    </row>
    <row r="50" spans="1:1">
      <c r="A50" t="s">
        <v>22</v>
      </c>
    </row>
    <row r="51" spans="1:1">
      <c r="A51" t="s">
        <v>26</v>
      </c>
    </row>
    <row r="52" spans="1:1">
      <c r="A52" t="s">
        <v>27</v>
      </c>
    </row>
    <row r="53" spans="1:1">
      <c r="A53" t="s">
        <v>25</v>
      </c>
    </row>
    <row r="54" spans="1:1">
      <c r="A54" s="2" t="s">
        <v>38</v>
      </c>
    </row>
    <row r="55" spans="1:1">
      <c r="A55" t="s">
        <v>28</v>
      </c>
    </row>
    <row r="56" spans="1:1">
      <c r="A56" t="s">
        <v>29</v>
      </c>
    </row>
    <row r="57" spans="1:1">
      <c r="A57" t="s">
        <v>30</v>
      </c>
    </row>
    <row r="58" spans="1:1">
      <c r="A58" t="s">
        <v>31</v>
      </c>
    </row>
    <row r="59" spans="1:1">
      <c r="A59" t="s">
        <v>32</v>
      </c>
    </row>
    <row r="60" spans="1:1">
      <c r="A60" t="s">
        <v>33</v>
      </c>
    </row>
    <row r="61" spans="1:1">
      <c r="A61" s="1" t="s">
        <v>34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14" ma:contentTypeDescription="Vytvoří nový dokument" ma:contentTypeScope="" ma:versionID="9d5155444b5c70109eced2c091c9038f">
  <xsd:schema xmlns:xsd="http://www.w3.org/2001/XMLSchema" xmlns:xs="http://www.w3.org/2001/XMLSchema" xmlns:p="http://schemas.microsoft.com/office/2006/metadata/properties" xmlns:ns2="425708ab-9255-4c66-848e-72be7f18ca5d" xmlns:ns3="4ce1d41b-896e-40f2-b5de-71c6a3d745a8" targetNamespace="http://schemas.microsoft.com/office/2006/metadata/properties" ma:root="true" ma:fieldsID="8ccc626261c47961c87201af65de668c" ns2:_="" ns3:_="">
    <xsd:import namespace="425708ab-9255-4c66-848e-72be7f18ca5d"/>
    <xsd:import namespace="4ce1d41b-896e-40f2-b5de-71c6a3d74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d082470-7770-4183-af0a-9837555dc3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1d41b-896e-40f2-b5de-71c6a3d745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ab0da13-65ee-4d14-b513-dc75743f67b9}" ma:internalName="TaxCatchAll" ma:showField="CatchAllData" ma:web="4ce1d41b-896e-40f2-b5de-71c6a3d74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A4E92-B85E-4C32-B6E3-5720612260AA}"/>
</file>

<file path=customXml/itemProps2.xml><?xml version="1.0" encoding="utf-8"?>
<ds:datastoreItem xmlns:ds="http://schemas.openxmlformats.org/officeDocument/2006/customXml" ds:itemID="{2B7303FC-96A4-4507-B335-B3683C3ECB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Mitigation measures </vt:lpstr>
      <vt:lpstr>Adaptation measures</vt:lpstr>
      <vt:lpstr>List1</vt:lpstr>
      <vt:lpstr>HV_opatreni_souhrn_tab</vt:lpstr>
      <vt:lpstr>List2</vt:lpstr>
      <vt:lpstr>Municipal_buildings</vt:lpstr>
      <vt:lpstr>Municipal_fleet</vt:lpstr>
      <vt:lpstr>Private_and_commercial_transport</vt:lpstr>
      <vt:lpstr>Private_transport</vt:lpstr>
      <vt:lpstr>Public_lighting</vt:lpstr>
      <vt:lpstr>Public_transport</vt:lpstr>
      <vt:lpstr>Residential_buildings</vt:lpstr>
      <vt:lpstr>Tertiary_building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2022-06-20T22:17:32Z</dcterms:modified>
</cp:coreProperties>
</file>